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0e2665f0c3a963/Desktop/"/>
    </mc:Choice>
  </mc:AlternateContent>
  <xr:revisionPtr revIDLastSave="881" documentId="6_{2115DAE5-EE1B-4F18-A6B3-EFAB1DC01927}" xr6:coauthVersionLast="46" xr6:coauthVersionMax="46" xr10:uidLastSave="{399BE151-2B7F-4054-904D-054170DE5DD5}"/>
  <bookViews>
    <workbookView xWindow="-120" yWindow="-120" windowWidth="20730" windowHeight="11160" tabRatio="995" xr2:uid="{00000000-000D-0000-FFFF-FFFF00000000}"/>
  </bookViews>
  <sheets>
    <sheet name="VII-Н.Бања" sheetId="2" r:id="rId1"/>
    <sheet name="VII-Ц.Крст" sheetId="4" r:id="rId2"/>
    <sheet name="VII-Палилула" sheetId="5" r:id="rId3"/>
    <sheet name="VII-Пантелеј" sheetId="6" r:id="rId4"/>
    <sheet name="VII-Медијана" sheetId="7" r:id="rId5"/>
    <sheet name=" VIII-Н.Бања" sheetId="3" r:id="rId6"/>
    <sheet name="VIII-Ц.Крст" sheetId="9" r:id="rId7"/>
    <sheet name="VIII-Палилула" sheetId="10" r:id="rId8"/>
    <sheet name="VIII-Пантелеј" sheetId="11" r:id="rId9"/>
    <sheet name="VIII-Медијана" sheetId="17" r:id="rId10"/>
  </sheets>
  <definedNames>
    <definedName name="_xlnm._FilterDatabase" localSheetId="5" hidden="1">' VIII-Н.Бања'!$A$6:$F$6</definedName>
    <definedName name="_xlnm._FilterDatabase" localSheetId="9" hidden="1">'VIII-Медијана'!$A$6:$G$6</definedName>
    <definedName name="_xlnm._FilterDatabase" localSheetId="7" hidden="1">'VIII-Палилула'!$A$6:$G$6</definedName>
    <definedName name="_xlnm._FilterDatabase" localSheetId="8" hidden="1">'VIII-Пантелеј'!$A$6:$G$6</definedName>
    <definedName name="_xlnm._FilterDatabase" localSheetId="6" hidden="1">'VIII-Ц.Крст'!$A$6:$G$6</definedName>
    <definedName name="_xlnm._FilterDatabase" localSheetId="4" hidden="1">'VII-Медијана'!$A$6:$G$6</definedName>
    <definedName name="_xlnm._FilterDatabase" localSheetId="0" hidden="1">'VII-Н.Бања'!$A$6:$G$6</definedName>
    <definedName name="_xlnm._FilterDatabase" localSheetId="2" hidden="1">'VII-Палилула'!$A$6:$G$6</definedName>
    <definedName name="_xlnm._FilterDatabase" localSheetId="3" hidden="1">'VII-Пантелеј'!$A$6:$G$6</definedName>
    <definedName name="_xlnm._FilterDatabase" localSheetId="1" hidden="1">'VII-Ц.Крст'!$A$6:$G$6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7" i="6"/>
  <c r="G8" i="5"/>
  <c r="G9" i="5"/>
  <c r="G10" i="5"/>
  <c r="G11" i="5"/>
  <c r="G12" i="5"/>
  <c r="G13" i="5"/>
  <c r="G14" i="5"/>
  <c r="G15" i="5"/>
  <c r="G17" i="5"/>
  <c r="G16" i="5"/>
  <c r="G18" i="5"/>
  <c r="G19" i="5"/>
  <c r="G20" i="5"/>
  <c r="G21" i="5"/>
  <c r="G22" i="5"/>
  <c r="G23" i="5"/>
  <c r="G24" i="5"/>
  <c r="G25" i="5"/>
  <c r="G26" i="5"/>
  <c r="G27" i="5"/>
  <c r="G28" i="5"/>
  <c r="G7" i="5"/>
  <c r="G8" i="4"/>
  <c r="G9" i="4"/>
  <c r="G10" i="4"/>
  <c r="G11" i="4"/>
  <c r="G12" i="4"/>
  <c r="G7" i="4"/>
  <c r="G8" i="2"/>
  <c r="G7" i="2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7" i="7"/>
  <c r="G7" i="11"/>
  <c r="G7" i="3"/>
  <c r="G8" i="11"/>
  <c r="G8" i="17"/>
  <c r="G9" i="17"/>
  <c r="G10" i="17"/>
  <c r="G11" i="17"/>
  <c r="G7" i="17"/>
  <c r="G9" i="11"/>
  <c r="G10" i="11"/>
  <c r="G11" i="11"/>
  <c r="G12" i="11"/>
  <c r="G13" i="11"/>
  <c r="G14" i="11"/>
  <c r="G15" i="11"/>
  <c r="G16" i="11"/>
  <c r="G17" i="11"/>
  <c r="G18" i="11"/>
  <c r="G19" i="11"/>
  <c r="G20" i="11"/>
  <c r="G8" i="10"/>
  <c r="G9" i="10"/>
  <c r="G10" i="10"/>
  <c r="G11" i="10"/>
  <c r="G12" i="10"/>
  <c r="G13" i="10"/>
  <c r="G14" i="10"/>
  <c r="G7" i="10"/>
  <c r="G8" i="9"/>
  <c r="G9" i="9"/>
  <c r="G7" i="9"/>
</calcChain>
</file>

<file path=xl/sharedStrings.xml><?xml version="1.0" encoding="utf-8"?>
<sst xmlns="http://schemas.openxmlformats.org/spreadsheetml/2006/main" count="721" uniqueCount="232">
  <si>
    <t>УЧЕНИК</t>
  </si>
  <si>
    <t xml:space="preserve">ПРЕЗИМЕ </t>
  </si>
  <si>
    <t>ИМЕ</t>
  </si>
  <si>
    <t>ШКОЛА</t>
  </si>
  <si>
    <t>ОПШТИНА</t>
  </si>
  <si>
    <t>ИМЕ И ПРЕЗИМЕ МЕНТОРА</t>
  </si>
  <si>
    <t>Јовановић</t>
  </si>
  <si>
    <t>Марко</t>
  </si>
  <si>
    <t>Чегар</t>
  </si>
  <si>
    <t>Пантелеј</t>
  </si>
  <si>
    <t>Мирко Спасић</t>
  </si>
  <si>
    <t>Нађа</t>
  </si>
  <si>
    <t>Максимовић</t>
  </si>
  <si>
    <t>Мила</t>
  </si>
  <si>
    <t>Весна Додић</t>
  </si>
  <si>
    <t>Цолић</t>
  </si>
  <si>
    <t>Сара</t>
  </si>
  <si>
    <t>Крстић</t>
  </si>
  <si>
    <t>Коста</t>
  </si>
  <si>
    <t>Стевановић</t>
  </si>
  <si>
    <t>Дарко</t>
  </si>
  <si>
    <t>Златановић</t>
  </si>
  <si>
    <t>Младен</t>
  </si>
  <si>
    <t>Медијана</t>
  </si>
  <si>
    <t>Павловић</t>
  </si>
  <si>
    <t>Милена</t>
  </si>
  <si>
    <t xml:space="preserve">Митић </t>
  </si>
  <si>
    <t>Лара</t>
  </si>
  <si>
    <t>Јоцић</t>
  </si>
  <si>
    <t>Палилула</t>
  </si>
  <si>
    <t>Данијела Томић</t>
  </si>
  <si>
    <t>Рашић</t>
  </si>
  <si>
    <t>Лазар</t>
  </si>
  <si>
    <t>Ранђеловић</t>
  </si>
  <si>
    <t>Јана</t>
  </si>
  <si>
    <t>Батањац</t>
  </si>
  <si>
    <t>Михаило</t>
  </si>
  <si>
    <t>Станковић</t>
  </si>
  <si>
    <t>Алекса</t>
  </si>
  <si>
    <t>Радосављевић</t>
  </si>
  <si>
    <t>Сава</t>
  </si>
  <si>
    <t>Нишка Бања</t>
  </si>
  <si>
    <t>Владана Митић</t>
  </si>
  <si>
    <t>Теодора</t>
  </si>
  <si>
    <t>Лилић</t>
  </si>
  <si>
    <t>Никола</t>
  </si>
  <si>
    <t>Драгана Тошић</t>
  </si>
  <si>
    <t>Ђорђевић</t>
  </si>
  <si>
    <t>Богдан</t>
  </si>
  <si>
    <t>Митровић</t>
  </si>
  <si>
    <t>Ђорђе</t>
  </si>
  <si>
    <t>Ђуровић</t>
  </si>
  <si>
    <t>Огњен</t>
  </si>
  <si>
    <t>Миљковић</t>
  </si>
  <si>
    <t>Анђела</t>
  </si>
  <si>
    <t>Голубовић</t>
  </si>
  <si>
    <t>Хелена</t>
  </si>
  <si>
    <t>Црвени Крст</t>
  </si>
  <si>
    <t>Оливера Ђорђевић</t>
  </si>
  <si>
    <t>Спасић</t>
  </si>
  <si>
    <t>1.мај</t>
  </si>
  <si>
    <t>Нисић</t>
  </si>
  <si>
    <t>Наталија</t>
  </si>
  <si>
    <t>Нина</t>
  </si>
  <si>
    <t>Милијић</t>
  </si>
  <si>
    <t>Милица</t>
  </si>
  <si>
    <t>Динић</t>
  </si>
  <si>
    <t xml:space="preserve">Анђушевић </t>
  </si>
  <si>
    <t>Емилија</t>
  </si>
  <si>
    <t xml:space="preserve">Ценић </t>
  </si>
  <si>
    <t>Данило</t>
  </si>
  <si>
    <t>Сретен Младеновић Мика</t>
  </si>
  <si>
    <t>Јелена Радовић</t>
  </si>
  <si>
    <t xml:space="preserve">Уна </t>
  </si>
  <si>
    <t>Радовановић</t>
  </si>
  <si>
    <t xml:space="preserve">Лана </t>
  </si>
  <si>
    <t>Раденковић</t>
  </si>
  <si>
    <t xml:space="preserve">Михајло </t>
  </si>
  <si>
    <t>Милошевић</t>
  </si>
  <si>
    <t>Јања</t>
  </si>
  <si>
    <t>Маријана</t>
  </si>
  <si>
    <t>Живковић</t>
  </si>
  <si>
    <t>Милан</t>
  </si>
  <si>
    <t>Коматиновић</t>
  </si>
  <si>
    <t xml:space="preserve">Огњен </t>
  </si>
  <si>
    <t>Мирослав Антић</t>
  </si>
  <si>
    <t>Ана</t>
  </si>
  <si>
    <t>Бубањски хероји</t>
  </si>
  <si>
    <t xml:space="preserve">Сандра </t>
  </si>
  <si>
    <t>Алексић</t>
  </si>
  <si>
    <t>Милена Станковић</t>
  </si>
  <si>
    <t>Драгана</t>
  </si>
  <si>
    <t>Глишановић</t>
  </si>
  <si>
    <t>Марија Радуловић</t>
  </si>
  <si>
    <t>Дерикоњић</t>
  </si>
  <si>
    <t>Богдановић</t>
  </si>
  <si>
    <t>Исидора</t>
  </si>
  <si>
    <t>Данковић</t>
  </si>
  <si>
    <t>Милија</t>
  </si>
  <si>
    <t>Радоје Домановић</t>
  </si>
  <si>
    <t>Иван Горан Ковачић</t>
  </si>
  <si>
    <t>Снежана Мишић</t>
  </si>
  <si>
    <t>Вожд Карађорђе</t>
  </si>
  <si>
    <t>Митић</t>
  </si>
  <si>
    <t>Павле</t>
  </si>
  <si>
    <t>Црнатовић</t>
  </si>
  <si>
    <t>Александар</t>
  </si>
  <si>
    <t>Додић</t>
  </si>
  <si>
    <t>Петра</t>
  </si>
  <si>
    <t>Мирослава Шурдиловић</t>
  </si>
  <si>
    <t>Учитељ Таса</t>
  </si>
  <si>
    <t>Цар Константин</t>
  </si>
  <si>
    <t>Гордана Ђокић</t>
  </si>
  <si>
    <t>Недељковић</t>
  </si>
  <si>
    <t>Страхиња</t>
  </si>
  <si>
    <t>Михић</t>
  </si>
  <si>
    <t>Вељко</t>
  </si>
  <si>
    <t>Палић</t>
  </si>
  <si>
    <t>Тара</t>
  </si>
  <si>
    <t>Катарина</t>
  </si>
  <si>
    <t>Милић</t>
  </si>
  <si>
    <t>Петар</t>
  </si>
  <si>
    <t>Живић</t>
  </si>
  <si>
    <t>Краљ Петар Први</t>
  </si>
  <si>
    <t>Маријана Денчић</t>
  </si>
  <si>
    <t>Гимназија Светозар Марковић</t>
  </si>
  <si>
    <t>Наташа Атанасковић</t>
  </si>
  <si>
    <t>Николић</t>
  </si>
  <si>
    <t>Нађа Десанка</t>
  </si>
  <si>
    <t xml:space="preserve">Недељковић </t>
  </si>
  <si>
    <t>Стојиљковић</t>
  </si>
  <si>
    <t>Војислав Илић Млађи</t>
  </si>
  <si>
    <t>Нена Стојановић</t>
  </si>
  <si>
    <t>Гавриловић</t>
  </si>
  <si>
    <t xml:space="preserve">Вучковић </t>
  </si>
  <si>
    <t>Цветковић</t>
  </si>
  <si>
    <t>Стефан Немања</t>
  </si>
  <si>
    <t>Перић</t>
  </si>
  <si>
    <t>Марта</t>
  </si>
  <si>
    <t>Арсић</t>
  </si>
  <si>
    <t>Лука</t>
  </si>
  <si>
    <t>Ива</t>
  </si>
  <si>
    <t>Радуловић</t>
  </si>
  <si>
    <t>Стефан</t>
  </si>
  <si>
    <t>Димитрије</t>
  </si>
  <si>
    <t>Маринковић</t>
  </si>
  <si>
    <t>Тамара</t>
  </si>
  <si>
    <t>Здравковић</t>
  </si>
  <si>
    <t>Татић</t>
  </si>
  <si>
    <t>Његош</t>
  </si>
  <si>
    <t>Сунчица Митић</t>
  </si>
  <si>
    <t>Миодраг</t>
  </si>
  <si>
    <t>Ћеле Кула</t>
  </si>
  <si>
    <t>Ђура Јакшић</t>
  </si>
  <si>
    <t>Иво Андрић</t>
  </si>
  <si>
    <t>Душан Радовић</t>
  </si>
  <si>
    <t>Бранко Радичевић</t>
  </si>
  <si>
    <t xml:space="preserve">Тања Крстић </t>
  </si>
  <si>
    <t>Татјана Станковић</t>
  </si>
  <si>
    <t>Сања Пешић</t>
  </si>
  <si>
    <t>Сања Николић</t>
  </si>
  <si>
    <t xml:space="preserve">Новаковић </t>
  </si>
  <si>
    <t>Андреј</t>
  </si>
  <si>
    <t>Савић</t>
  </si>
  <si>
    <t>Златковић</t>
  </si>
  <si>
    <t>Радисављевић</t>
  </si>
  <si>
    <t>Борис</t>
  </si>
  <si>
    <t>Јован</t>
  </si>
  <si>
    <t>Бранко Миљковић</t>
  </si>
  <si>
    <t>Данијела Тешић</t>
  </si>
  <si>
    <t>Дуња</t>
  </si>
  <si>
    <t>Ђокић</t>
  </si>
  <si>
    <t>Димитријевић</t>
  </si>
  <si>
    <t>Ристић</t>
  </si>
  <si>
    <t>Стојановић</t>
  </si>
  <si>
    <t>Филип</t>
  </si>
  <si>
    <t>Зарков</t>
  </si>
  <si>
    <t>Рашовић</t>
  </si>
  <si>
    <t>Василије</t>
  </si>
  <si>
    <t>Костадинов</t>
  </si>
  <si>
    <t>Иван</t>
  </si>
  <si>
    <t>Стојковић</t>
  </si>
  <si>
    <t>Лена</t>
  </si>
  <si>
    <t>Доситеј Обрадовић</t>
  </si>
  <si>
    <t>Ракић</t>
  </si>
  <si>
    <t>Меланија</t>
  </si>
  <si>
    <t>Љиљана Цветковић</t>
  </si>
  <si>
    <t>Љубица</t>
  </si>
  <si>
    <t>Радоњић</t>
  </si>
  <si>
    <t>БРОЈ ПОЕНА</t>
  </si>
  <si>
    <t>Дамјан</t>
  </si>
  <si>
    <t>Ратко Вукићевић</t>
  </si>
  <si>
    <t xml:space="preserve"> Свети Сава</t>
  </si>
  <si>
    <t>Павлов</t>
  </si>
  <si>
    <t>Јеремић</t>
  </si>
  <si>
    <t xml:space="preserve">Митар </t>
  </si>
  <si>
    <t>Данка</t>
  </si>
  <si>
    <t>Веселиновић</t>
  </si>
  <si>
    <t>Дина</t>
  </si>
  <si>
    <t>Томовић</t>
  </si>
  <si>
    <t xml:space="preserve">Крстић </t>
  </si>
  <si>
    <t>ОДРЖАНОГ У ОСНОВНОЈ ШКОЛИ „КРАЉ ПЕТАР ПРВИ” У НИШУ 06.03.2021.</t>
  </si>
  <si>
    <t xml:space="preserve">Јована </t>
  </si>
  <si>
    <t xml:space="preserve">Живковић </t>
  </si>
  <si>
    <t xml:space="preserve">Стеван </t>
  </si>
  <si>
    <t xml:space="preserve">Данијела Стојановић </t>
  </si>
  <si>
    <t>СЕДМИ РАЗРЕД  - општина Нишка Бања</t>
  </si>
  <si>
    <t>СЕДМИ РАЗРЕД - општина Црвени Крст</t>
  </si>
  <si>
    <t>СЕДМИ РАЗРЕД - општина Палилула</t>
  </si>
  <si>
    <t>СЕДМИ РАЗРЕД - општина Пантелеј</t>
  </si>
  <si>
    <t>СЕДМИ РАЗРЕД - општина Медијана</t>
  </si>
  <si>
    <t>ОСМИ РАЗРЕД - општина Нишка Бања</t>
  </si>
  <si>
    <t>ОСМИ РАЗРЕД - општина Црвени Крст</t>
  </si>
  <si>
    <t>ОСМИ РАЗРЕД - општина Палилула</t>
  </si>
  <si>
    <t xml:space="preserve">ОСМИ РАЗРЕД - општина Пантелеј </t>
  </si>
  <si>
    <t>ОСМИ РАЗРЕД - општина Медијана</t>
  </si>
  <si>
    <t>Костадиновић</t>
  </si>
  <si>
    <t>Лана</t>
  </si>
  <si>
    <t>Софија</t>
  </si>
  <si>
    <t>Војиновић</t>
  </si>
  <si>
    <t>Петковић</t>
  </si>
  <si>
    <t xml:space="preserve">Митровић </t>
  </si>
  <si>
    <t>КОРИГОВАНИ ПОЕНИ</t>
  </si>
  <si>
    <t xml:space="preserve">КОРИГОВАНИ ПОЕНИ </t>
  </si>
  <si>
    <t>Денић</t>
  </si>
  <si>
    <t xml:space="preserve">КОНАЧНА РАНГ ЛИСТА СА ОПШТИНСКОГ ТАКМИЧЕЊА ИЗ ХЕМИЈЕ </t>
  </si>
  <si>
    <t xml:space="preserve">ОСВОЈЕНО МЕСТО </t>
  </si>
  <si>
    <t>ОСВОЈЕНО МЕСТО</t>
  </si>
  <si>
    <t>I</t>
  </si>
  <si>
    <t>II</t>
  </si>
  <si>
    <t>III</t>
  </si>
  <si>
    <t>КОНАЧНА РАНГ ЛИСТА СА ОПШТИНСКОГ ТАКМИЧЕЊА ИЗ ХЕМИЈЕ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</si>
</sst>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</font>
    <font>
      <b/>
      <sz val="12"/>
      <color rgb="FF9C6500"/>
      <name val="Times New Roman"/>
      <family val="1"/>
    </font>
    <font>
      <b/>
      <sz val="12"/>
      <color rgb="FF9C650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4" xfId="1" applyNumberFormat="1" applyFont="1" applyBorder="1" applyAlignment="1">
      <alignment horizontal="center"/>
    </xf>
    <xf numFmtId="0" fontId="5" fillId="2" borderId="3" xfId="1" applyNumberFormat="1" applyFont="1" applyBorder="1" applyAlignment="1">
      <alignment horizontal="center" vertical="top" wrapText="1"/>
    </xf>
    <xf numFmtId="0" fontId="5" fillId="2" borderId="1" xfId="1" applyNumberFormat="1" applyFont="1" applyBorder="1" applyAlignment="1">
      <alignment horizontal="center"/>
    </xf>
    <xf numFmtId="0" fontId="5" fillId="2" borderId="1" xfId="1" applyNumberFormat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2" fillId="2" borderId="1" xfId="1" applyNumberFormat="1" applyFont="1" applyBorder="1" applyAlignment="1">
      <alignment horizontal="center"/>
    </xf>
    <xf numFmtId="0" fontId="2" fillId="2" borderId="1" xfId="1" applyNumberFormat="1" applyFont="1" applyBorder="1" applyAlignment="1">
      <alignment horizontal="center" vertical="top" wrapText="1"/>
    </xf>
    <xf numFmtId="0" fontId="2" fillId="2" borderId="1" xfId="1" applyFont="1" applyBorder="1" applyAlignment="1">
      <alignment horizontal="center" vertical="top" wrapText="1"/>
    </xf>
    <xf numFmtId="0" fontId="5" fillId="2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2" borderId="1" xfId="1" applyFont="1" applyBorder="1" applyAlignment="1">
      <alignment horizontal="center" vertical="center" wrapText="1"/>
    </xf>
    <xf numFmtId="0" fontId="5" fillId="2" borderId="1" xfId="1" applyNumberFormat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5" fillId="2" borderId="1" xfId="1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6" fillId="2" borderId="1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2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2" borderId="9" xfId="1" applyNumberFormat="1" applyFont="1" applyBorder="1" applyAlignment="1">
      <alignment horizontal="center"/>
    </xf>
    <xf numFmtId="0" fontId="5" fillId="2" borderId="6" xfId="1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0" borderId="0" xfId="0" applyFill="1"/>
    <xf numFmtId="0" fontId="0" fillId="0" borderId="11" xfId="0" applyBorder="1"/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8" xfId="1" applyNumberFormat="1" applyFont="1" applyBorder="1" applyAlignment="1">
      <alignment horizontal="center" vertical="center"/>
    </xf>
    <xf numFmtId="0" fontId="5" fillId="2" borderId="2" xfId="1" applyNumberFormat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5" fillId="2" borderId="1" xfId="1" applyNumberFormat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3" borderId="1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0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0" fontId="0" fillId="0" borderId="0" xfId="0" applyFont="1" applyBorder="1"/>
    <xf numFmtId="0" fontId="3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1" fontId="12" fillId="3" borderId="1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5" fillId="2" borderId="13" xfId="1" applyNumberFormat="1" applyFont="1" applyBorder="1" applyAlignment="1">
      <alignment horizontal="center" vertical="center"/>
    </xf>
    <xf numFmtId="0" fontId="5" fillId="2" borderId="8" xfId="1" applyNumberFormat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top" wrapText="1"/>
    </xf>
  </cellXfs>
  <cellStyles count="3">
    <cellStyle name="Comma" xfId="2" builtinId="3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C18" sqref="C18"/>
    </sheetView>
  </sheetViews>
  <sheetFormatPr defaultRowHeight="15" x14ac:dyDescent="0.25"/>
  <cols>
    <col min="1" max="1" width="16.42578125" customWidth="1"/>
    <col min="2" max="2" width="16.140625" customWidth="1"/>
    <col min="3" max="3" width="32.140625" customWidth="1"/>
    <col min="4" max="4" width="18.5703125" customWidth="1"/>
    <col min="5" max="5" width="25.7109375" customWidth="1"/>
    <col min="6" max="6" width="10" customWidth="1"/>
    <col min="7" max="7" width="17.5703125" customWidth="1"/>
    <col min="8" max="8" width="15.7109375" customWidth="1"/>
  </cols>
  <sheetData>
    <row r="1" spans="1:8" s="18" customFormat="1" ht="16.5" x14ac:dyDescent="0.25">
      <c r="A1" s="48" t="s">
        <v>231</v>
      </c>
      <c r="B1" s="48"/>
      <c r="C1" s="48"/>
      <c r="D1" s="48"/>
      <c r="E1" s="48"/>
      <c r="F1" s="48"/>
      <c r="G1" s="48"/>
      <c r="H1" s="48"/>
    </row>
    <row r="2" spans="1:8" s="24" customFormat="1" ht="15.75" x14ac:dyDescent="0.25">
      <c r="A2" s="49" t="s">
        <v>201</v>
      </c>
      <c r="B2" s="49"/>
      <c r="C2" s="49"/>
      <c r="D2" s="49"/>
      <c r="E2" s="49"/>
      <c r="F2" s="49"/>
      <c r="G2" s="49"/>
      <c r="H2" s="49"/>
    </row>
    <row r="3" spans="1:8" s="18" customFormat="1" ht="16.5" x14ac:dyDescent="0.25">
      <c r="A3" s="50" t="s">
        <v>206</v>
      </c>
      <c r="B3" s="50"/>
      <c r="C3" s="58"/>
      <c r="D3" s="58"/>
      <c r="E3" s="58"/>
      <c r="F3" s="58"/>
      <c r="G3" s="58"/>
      <c r="H3" s="58"/>
    </row>
    <row r="4" spans="1:8" ht="23.25" customHeight="1" x14ac:dyDescent="0.25">
      <c r="A4" s="51" t="s">
        <v>0</v>
      </c>
      <c r="B4" s="103"/>
      <c r="C4" s="55" t="s">
        <v>3</v>
      </c>
      <c r="D4" s="55" t="s">
        <v>4</v>
      </c>
      <c r="E4" s="55" t="s">
        <v>5</v>
      </c>
      <c r="F4" s="55" t="s">
        <v>189</v>
      </c>
      <c r="G4" s="55" t="s">
        <v>223</v>
      </c>
      <c r="H4" s="55" t="s">
        <v>226</v>
      </c>
    </row>
    <row r="5" spans="1:8" ht="15.75" x14ac:dyDescent="0.25">
      <c r="A5" s="21" t="s">
        <v>1</v>
      </c>
      <c r="B5" s="104" t="s">
        <v>2</v>
      </c>
      <c r="C5" s="56"/>
      <c r="D5" s="56"/>
      <c r="E5" s="56"/>
      <c r="F5" s="56"/>
      <c r="G5" s="56"/>
      <c r="H5" s="56"/>
    </row>
    <row r="6" spans="1:8" x14ac:dyDescent="0.25">
      <c r="A6" s="11"/>
      <c r="B6" s="12"/>
      <c r="C6" s="105"/>
      <c r="D6" s="105"/>
      <c r="E6" s="105"/>
      <c r="F6" s="105"/>
      <c r="G6" s="105"/>
      <c r="H6" s="105"/>
    </row>
    <row r="7" spans="1:8" s="16" customFormat="1" ht="16.5" thickBot="1" x14ac:dyDescent="0.3">
      <c r="A7" s="62" t="s">
        <v>39</v>
      </c>
      <c r="B7" s="63" t="s">
        <v>40</v>
      </c>
      <c r="C7" s="64" t="s">
        <v>153</v>
      </c>
      <c r="D7" s="64" t="s">
        <v>41</v>
      </c>
      <c r="E7" s="64" t="s">
        <v>42</v>
      </c>
      <c r="F7" s="65">
        <v>76</v>
      </c>
      <c r="G7" s="64">
        <f>F7*100/76</f>
        <v>100</v>
      </c>
      <c r="H7" s="66" t="s">
        <v>228</v>
      </c>
    </row>
    <row r="8" spans="1:8" s="16" customFormat="1" ht="15.75" x14ac:dyDescent="0.25">
      <c r="A8" s="38" t="s">
        <v>37</v>
      </c>
      <c r="B8" s="44" t="s">
        <v>43</v>
      </c>
      <c r="C8" s="39" t="s">
        <v>153</v>
      </c>
      <c r="D8" s="39" t="s">
        <v>41</v>
      </c>
      <c r="E8" s="39" t="s">
        <v>42</v>
      </c>
      <c r="F8" s="45">
        <v>43</v>
      </c>
      <c r="G8" s="47">
        <f>F8*100/76</f>
        <v>56.578947368421055</v>
      </c>
      <c r="H8" s="39"/>
    </row>
  </sheetData>
  <autoFilter ref="A6:G6" xr:uid="{0EE90C02-B25C-4A3E-A851-8C9B3BDCEEE6}"/>
  <mergeCells count="10">
    <mergeCell ref="A4:B4"/>
    <mergeCell ref="A1:H1"/>
    <mergeCell ref="A2:H2"/>
    <mergeCell ref="A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E0B5-36BC-45C2-B388-497D52B1A897}">
  <dimension ref="A1:H11"/>
  <sheetViews>
    <sheetView workbookViewId="0">
      <selection activeCell="C16" sqref="C16"/>
    </sheetView>
  </sheetViews>
  <sheetFormatPr defaultRowHeight="15" x14ac:dyDescent="0.25"/>
  <cols>
    <col min="1" max="1" width="16.7109375" customWidth="1"/>
    <col min="2" max="2" width="15.42578125" customWidth="1"/>
    <col min="3" max="3" width="32.5703125" customWidth="1"/>
    <col min="4" max="4" width="18.28515625" customWidth="1"/>
    <col min="5" max="5" width="23.5703125" customWidth="1"/>
    <col min="6" max="6" width="9.85546875" customWidth="1"/>
    <col min="7" max="7" width="18.85546875" customWidth="1"/>
    <col min="8" max="8" width="16.140625" customWidth="1"/>
  </cols>
  <sheetData>
    <row r="1" spans="1:8" ht="15" customHeight="1" x14ac:dyDescent="0.25">
      <c r="A1" s="58" t="s">
        <v>225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9" t="s">
        <v>201</v>
      </c>
      <c r="B2" s="59"/>
      <c r="C2" s="59"/>
      <c r="D2" s="59"/>
      <c r="E2" s="59"/>
      <c r="F2" s="59"/>
      <c r="G2" s="59"/>
      <c r="H2" s="59"/>
    </row>
    <row r="3" spans="1:8" s="1" customFormat="1" ht="15" customHeight="1" x14ac:dyDescent="0.25">
      <c r="A3" s="50" t="s">
        <v>215</v>
      </c>
      <c r="B3" s="50"/>
      <c r="C3" s="50"/>
      <c r="D3" s="50"/>
      <c r="E3" s="50"/>
      <c r="F3" s="50"/>
      <c r="G3" s="50"/>
      <c r="H3" s="50"/>
    </row>
    <row r="4" spans="1:8" ht="15" customHeight="1" x14ac:dyDescent="0.25">
      <c r="A4" s="60" t="s">
        <v>0</v>
      </c>
      <c r="B4" s="60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226</v>
      </c>
    </row>
    <row r="5" spans="1:8" ht="15.75" x14ac:dyDescent="0.25">
      <c r="A5" s="23" t="s">
        <v>1</v>
      </c>
      <c r="B5" s="8" t="s">
        <v>2</v>
      </c>
      <c r="C5" s="53"/>
      <c r="D5" s="53"/>
      <c r="E5" s="53"/>
      <c r="F5" s="57"/>
      <c r="G5" s="57"/>
      <c r="H5" s="57"/>
    </row>
    <row r="6" spans="1:8" ht="15.75" x14ac:dyDescent="0.25">
      <c r="A6" s="5"/>
      <c r="B6" s="6"/>
      <c r="C6" s="20"/>
      <c r="D6" s="20"/>
      <c r="E6" s="20"/>
      <c r="F6" s="22"/>
      <c r="G6" s="27"/>
      <c r="H6" s="29"/>
    </row>
    <row r="7" spans="1:8" s="16" customFormat="1" ht="15.75" x14ac:dyDescent="0.25">
      <c r="A7" s="67" t="s">
        <v>164</v>
      </c>
      <c r="B7" s="67" t="s">
        <v>86</v>
      </c>
      <c r="C7" s="68" t="s">
        <v>155</v>
      </c>
      <c r="D7" s="68" t="s">
        <v>23</v>
      </c>
      <c r="E7" s="68" t="s">
        <v>157</v>
      </c>
      <c r="F7" s="68">
        <v>76</v>
      </c>
      <c r="G7" s="68">
        <f>F7*100/76</f>
        <v>100</v>
      </c>
      <c r="H7" s="101" t="s">
        <v>228</v>
      </c>
    </row>
    <row r="8" spans="1:8" ht="15.75" x14ac:dyDescent="0.25">
      <c r="A8" s="67" t="s">
        <v>165</v>
      </c>
      <c r="B8" s="67" t="s">
        <v>166</v>
      </c>
      <c r="C8" s="68" t="s">
        <v>155</v>
      </c>
      <c r="D8" s="68" t="s">
        <v>23</v>
      </c>
      <c r="E8" s="68" t="s">
        <v>160</v>
      </c>
      <c r="F8" s="88">
        <v>63</v>
      </c>
      <c r="G8" s="69">
        <f>F8*100/76</f>
        <v>82.89473684210526</v>
      </c>
      <c r="H8" s="89" t="s">
        <v>229</v>
      </c>
    </row>
    <row r="9" spans="1:8" ht="15.75" x14ac:dyDescent="0.25">
      <c r="A9" s="67" t="s">
        <v>107</v>
      </c>
      <c r="B9" s="67" t="s">
        <v>108</v>
      </c>
      <c r="C9" s="68" t="s">
        <v>102</v>
      </c>
      <c r="D9" s="68" t="s">
        <v>23</v>
      </c>
      <c r="E9" s="68" t="s">
        <v>101</v>
      </c>
      <c r="F9" s="88">
        <v>60</v>
      </c>
      <c r="G9" s="69">
        <f t="shared" ref="G9:G11" si="0">F9*100/76</f>
        <v>78.94736842105263</v>
      </c>
      <c r="H9" s="89" t="s">
        <v>230</v>
      </c>
    </row>
    <row r="10" spans="1:8" ht="16.5" thickBot="1" x14ac:dyDescent="0.3">
      <c r="A10" s="62" t="s">
        <v>105</v>
      </c>
      <c r="B10" s="63" t="s">
        <v>106</v>
      </c>
      <c r="C10" s="64" t="s">
        <v>102</v>
      </c>
      <c r="D10" s="64" t="s">
        <v>23</v>
      </c>
      <c r="E10" s="65" t="s">
        <v>101</v>
      </c>
      <c r="F10" s="96">
        <v>54</v>
      </c>
      <c r="G10" s="70">
        <f t="shared" si="0"/>
        <v>71.05263157894737</v>
      </c>
      <c r="H10" s="102" t="s">
        <v>230</v>
      </c>
    </row>
    <row r="11" spans="1:8" ht="15.75" x14ac:dyDescent="0.25">
      <c r="A11" s="38" t="s">
        <v>121</v>
      </c>
      <c r="B11" s="44" t="s">
        <v>120</v>
      </c>
      <c r="C11" s="39" t="s">
        <v>111</v>
      </c>
      <c r="D11" s="39" t="s">
        <v>23</v>
      </c>
      <c r="E11" s="45" t="s">
        <v>112</v>
      </c>
      <c r="F11" s="40">
        <v>30</v>
      </c>
      <c r="G11" s="47">
        <f t="shared" si="0"/>
        <v>39.473684210526315</v>
      </c>
      <c r="H11" s="40"/>
    </row>
  </sheetData>
  <autoFilter ref="A6:G6" xr:uid="{34761098-B870-42D3-B8BD-968273BFA682}"/>
  <mergeCells count="10">
    <mergeCell ref="H4:H5"/>
    <mergeCell ref="G4:G5"/>
    <mergeCell ref="A4:B4"/>
    <mergeCell ref="C4:C5"/>
    <mergeCell ref="D4:D5"/>
    <mergeCell ref="E4:E5"/>
    <mergeCell ref="F4:F5"/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224E-EE92-4BF6-A16A-243F63CADC24}">
  <dimension ref="A1:H12"/>
  <sheetViews>
    <sheetView workbookViewId="0">
      <selection activeCell="A22" sqref="A22:B22"/>
    </sheetView>
  </sheetViews>
  <sheetFormatPr defaultRowHeight="15" x14ac:dyDescent="0.25"/>
  <cols>
    <col min="1" max="1" width="16.42578125" customWidth="1"/>
    <col min="2" max="2" width="16.140625" customWidth="1"/>
    <col min="3" max="3" width="32.140625" customWidth="1"/>
    <col min="4" max="4" width="18.5703125" customWidth="1"/>
    <col min="5" max="5" width="25.7109375" customWidth="1"/>
    <col min="6" max="6" width="10" customWidth="1"/>
    <col min="7" max="7" width="19.5703125" customWidth="1"/>
    <col min="8" max="8" width="16.7109375" customWidth="1"/>
  </cols>
  <sheetData>
    <row r="1" spans="1:8" s="18" customFormat="1" ht="16.5" x14ac:dyDescent="0.25">
      <c r="A1" s="48" t="s">
        <v>231</v>
      </c>
      <c r="B1" s="48"/>
      <c r="C1" s="48"/>
      <c r="D1" s="48"/>
      <c r="E1" s="48"/>
      <c r="F1" s="48"/>
      <c r="G1" s="48"/>
      <c r="H1" s="48"/>
    </row>
    <row r="2" spans="1:8" s="19" customFormat="1" ht="15.75" x14ac:dyDescent="0.25">
      <c r="A2" s="49" t="s">
        <v>201</v>
      </c>
      <c r="B2" s="49"/>
      <c r="C2" s="49"/>
      <c r="D2" s="49"/>
      <c r="E2" s="49"/>
      <c r="F2" s="49"/>
      <c r="G2" s="49"/>
      <c r="H2" s="49"/>
    </row>
    <row r="3" spans="1:8" s="18" customFormat="1" ht="16.5" x14ac:dyDescent="0.25">
      <c r="A3" s="50" t="s">
        <v>207</v>
      </c>
      <c r="B3" s="50"/>
      <c r="C3" s="50"/>
      <c r="D3" s="50"/>
      <c r="E3" s="50"/>
      <c r="F3" s="50"/>
      <c r="G3" s="50"/>
      <c r="H3" s="50"/>
    </row>
    <row r="4" spans="1:8" ht="15.75" x14ac:dyDescent="0.25">
      <c r="A4" s="54" t="s">
        <v>0</v>
      </c>
      <c r="B4" s="54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227</v>
      </c>
    </row>
    <row r="5" spans="1:8" ht="15.75" x14ac:dyDescent="0.25">
      <c r="A5" s="21" t="s">
        <v>1</v>
      </c>
      <c r="B5" s="14" t="s">
        <v>2</v>
      </c>
      <c r="C5" s="53"/>
      <c r="D5" s="53"/>
      <c r="E5" s="53"/>
      <c r="F5" s="53"/>
      <c r="G5" s="53"/>
      <c r="H5" s="53"/>
    </row>
    <row r="6" spans="1:8" x14ac:dyDescent="0.25">
      <c r="A6" s="11"/>
      <c r="B6" s="12"/>
      <c r="C6" s="13"/>
      <c r="D6" s="13"/>
      <c r="E6" s="13"/>
      <c r="F6" s="13"/>
      <c r="G6" s="13"/>
      <c r="H6" s="13"/>
    </row>
    <row r="7" spans="1:8" s="16" customFormat="1" ht="15.75" x14ac:dyDescent="0.25">
      <c r="A7" s="67" t="s">
        <v>59</v>
      </c>
      <c r="B7" s="67" t="s">
        <v>16</v>
      </c>
      <c r="C7" s="68" t="s">
        <v>60</v>
      </c>
      <c r="D7" s="68" t="s">
        <v>57</v>
      </c>
      <c r="E7" s="68" t="s">
        <v>158</v>
      </c>
      <c r="F7" s="68">
        <v>82</v>
      </c>
      <c r="G7" s="69">
        <f>F7*100/82</f>
        <v>100</v>
      </c>
      <c r="H7" s="71" t="s">
        <v>228</v>
      </c>
    </row>
    <row r="8" spans="1:8" s="16" customFormat="1" ht="15.75" x14ac:dyDescent="0.25">
      <c r="A8" s="67" t="s">
        <v>134</v>
      </c>
      <c r="B8" s="67" t="s">
        <v>16</v>
      </c>
      <c r="C8" s="68" t="s">
        <v>131</v>
      </c>
      <c r="D8" s="68" t="s">
        <v>57</v>
      </c>
      <c r="E8" s="68" t="s">
        <v>132</v>
      </c>
      <c r="F8" s="68">
        <v>62</v>
      </c>
      <c r="G8" s="69">
        <f>F8*100/82</f>
        <v>75.609756097560975</v>
      </c>
      <c r="H8" s="71" t="s">
        <v>230</v>
      </c>
    </row>
    <row r="9" spans="1:8" s="16" customFormat="1" ht="16.5" thickBot="1" x14ac:dyDescent="0.3">
      <c r="A9" s="62" t="s">
        <v>135</v>
      </c>
      <c r="B9" s="62" t="s">
        <v>13</v>
      </c>
      <c r="C9" s="65" t="s">
        <v>131</v>
      </c>
      <c r="D9" s="64" t="s">
        <v>57</v>
      </c>
      <c r="E9" s="64" t="s">
        <v>132</v>
      </c>
      <c r="F9" s="64">
        <v>57</v>
      </c>
      <c r="G9" s="70">
        <f>F9*100/82</f>
        <v>69.512195121951223</v>
      </c>
      <c r="H9" s="72" t="s">
        <v>230</v>
      </c>
    </row>
    <row r="10" spans="1:8" s="16" customFormat="1" ht="15.75" x14ac:dyDescent="0.25">
      <c r="A10" s="38" t="s">
        <v>61</v>
      </c>
      <c r="B10" s="38" t="s">
        <v>62</v>
      </c>
      <c r="C10" s="45" t="s">
        <v>60</v>
      </c>
      <c r="D10" s="39" t="s">
        <v>57</v>
      </c>
      <c r="E10" s="39" t="s">
        <v>158</v>
      </c>
      <c r="F10" s="39">
        <v>56</v>
      </c>
      <c r="G10" s="47">
        <f>F10*100/82</f>
        <v>68.292682926829272</v>
      </c>
      <c r="H10" s="47"/>
    </row>
    <row r="11" spans="1:8" s="16" customFormat="1" ht="15.75" x14ac:dyDescent="0.25">
      <c r="A11" s="2" t="s">
        <v>31</v>
      </c>
      <c r="B11" s="2" t="s">
        <v>141</v>
      </c>
      <c r="C11" s="3" t="s">
        <v>131</v>
      </c>
      <c r="D11" s="3" t="s">
        <v>57</v>
      </c>
      <c r="E11" s="3" t="s">
        <v>132</v>
      </c>
      <c r="F11" s="31">
        <v>55.5</v>
      </c>
      <c r="G11" s="61">
        <f>F11*100/82</f>
        <v>67.682926829268297</v>
      </c>
      <c r="H11" s="61"/>
    </row>
    <row r="12" spans="1:8" s="16" customFormat="1" ht="15.75" x14ac:dyDescent="0.25">
      <c r="A12" s="2" t="s">
        <v>31</v>
      </c>
      <c r="B12" s="2" t="s">
        <v>22</v>
      </c>
      <c r="C12" s="3" t="s">
        <v>154</v>
      </c>
      <c r="D12" s="3" t="s">
        <v>57</v>
      </c>
      <c r="E12" s="3" t="s">
        <v>58</v>
      </c>
      <c r="F12" s="3">
        <v>53</v>
      </c>
      <c r="G12" s="61">
        <f>F12*100/82</f>
        <v>64.634146341463421</v>
      </c>
      <c r="H12" s="61"/>
    </row>
  </sheetData>
  <autoFilter ref="A6:G6" xr:uid="{5F65C56F-71B5-4533-A7BC-CA57B3487A2A}">
    <sortState xmlns:xlrd2="http://schemas.microsoft.com/office/spreadsheetml/2017/richdata2" ref="A7:G12">
      <sortCondition descending="1" ref="F6"/>
    </sortState>
  </autoFilter>
  <mergeCells count="10">
    <mergeCell ref="H4:H5"/>
    <mergeCell ref="A1:H1"/>
    <mergeCell ref="A2:H2"/>
    <mergeCell ref="A3:H3"/>
    <mergeCell ref="G4:G5"/>
    <mergeCell ref="A4:B4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9B37-5AE1-49E1-8E1D-B2F8D7854CED}">
  <dimension ref="A1:H28"/>
  <sheetViews>
    <sheetView workbookViewId="0">
      <selection activeCell="J15" sqref="J15"/>
    </sheetView>
  </sheetViews>
  <sheetFormatPr defaultRowHeight="15" x14ac:dyDescent="0.25"/>
  <cols>
    <col min="1" max="1" width="16.42578125" customWidth="1"/>
    <col min="2" max="2" width="16.140625" customWidth="1"/>
    <col min="3" max="3" width="32.140625" customWidth="1"/>
    <col min="4" max="4" width="18.5703125" customWidth="1"/>
    <col min="5" max="5" width="25.7109375" customWidth="1"/>
    <col min="6" max="6" width="10" style="19" customWidth="1"/>
    <col min="7" max="7" width="18.42578125" customWidth="1"/>
    <col min="8" max="8" width="16.28515625" customWidth="1"/>
  </cols>
  <sheetData>
    <row r="1" spans="1:8" s="18" customFormat="1" ht="16.5" x14ac:dyDescent="0.25">
      <c r="A1" s="48" t="s">
        <v>231</v>
      </c>
      <c r="B1" s="48"/>
      <c r="C1" s="48"/>
      <c r="D1" s="48"/>
      <c r="E1" s="48"/>
      <c r="F1" s="48"/>
      <c r="G1" s="48"/>
      <c r="H1" s="48"/>
    </row>
    <row r="2" spans="1:8" s="19" customFormat="1" ht="15.75" x14ac:dyDescent="0.25">
      <c r="A2" s="49" t="s">
        <v>201</v>
      </c>
      <c r="B2" s="49"/>
      <c r="C2" s="49"/>
      <c r="D2" s="49"/>
      <c r="E2" s="49"/>
      <c r="F2" s="49"/>
      <c r="G2" s="49"/>
      <c r="H2" s="49"/>
    </row>
    <row r="3" spans="1:8" s="18" customFormat="1" ht="16.5" x14ac:dyDescent="0.25">
      <c r="A3" s="50" t="s">
        <v>208</v>
      </c>
      <c r="B3" s="50"/>
      <c r="C3" s="50"/>
      <c r="D3" s="50"/>
      <c r="E3" s="50"/>
      <c r="F3" s="50"/>
      <c r="G3" s="50"/>
      <c r="H3" s="50"/>
    </row>
    <row r="4" spans="1:8" ht="15.75" x14ac:dyDescent="0.25">
      <c r="A4" s="51" t="s">
        <v>0</v>
      </c>
      <c r="B4" s="52"/>
      <c r="C4" s="55" t="s">
        <v>3</v>
      </c>
      <c r="D4" s="55" t="s">
        <v>4</v>
      </c>
      <c r="E4" s="55" t="s">
        <v>5</v>
      </c>
      <c r="F4" s="55" t="s">
        <v>189</v>
      </c>
      <c r="G4" s="55" t="s">
        <v>222</v>
      </c>
      <c r="H4" s="55" t="s">
        <v>226</v>
      </c>
    </row>
    <row r="5" spans="1:8" ht="15.75" x14ac:dyDescent="0.25">
      <c r="A5" s="21" t="s">
        <v>1</v>
      </c>
      <c r="B5" s="14" t="s">
        <v>2</v>
      </c>
      <c r="C5" s="56"/>
      <c r="D5" s="56"/>
      <c r="E5" s="56"/>
      <c r="F5" s="56"/>
      <c r="G5" s="56"/>
      <c r="H5" s="56"/>
    </row>
    <row r="6" spans="1:8" x14ac:dyDescent="0.25">
      <c r="A6" s="11"/>
      <c r="B6" s="12"/>
      <c r="C6" s="13"/>
      <c r="D6" s="13"/>
      <c r="E6" s="13"/>
      <c r="F6" s="32"/>
      <c r="G6" s="13"/>
      <c r="H6" s="13"/>
    </row>
    <row r="7" spans="1:8" s="16" customFormat="1" ht="15.75" x14ac:dyDescent="0.25">
      <c r="A7" s="67" t="s">
        <v>174</v>
      </c>
      <c r="B7" s="67" t="s">
        <v>175</v>
      </c>
      <c r="C7" s="68" t="s">
        <v>168</v>
      </c>
      <c r="D7" s="68" t="s">
        <v>29</v>
      </c>
      <c r="E7" s="68" t="s">
        <v>169</v>
      </c>
      <c r="F7" s="73">
        <v>92</v>
      </c>
      <c r="G7" s="69">
        <f>F7*100/92</f>
        <v>100</v>
      </c>
      <c r="H7" s="71" t="s">
        <v>228</v>
      </c>
    </row>
    <row r="8" spans="1:8" s="16" customFormat="1" ht="15.75" x14ac:dyDescent="0.25">
      <c r="A8" s="67" t="s">
        <v>122</v>
      </c>
      <c r="B8" s="67" t="s">
        <v>16</v>
      </c>
      <c r="C8" s="68" t="s">
        <v>123</v>
      </c>
      <c r="D8" s="68" t="s">
        <v>29</v>
      </c>
      <c r="E8" s="68" t="s">
        <v>124</v>
      </c>
      <c r="F8" s="73">
        <v>90.5</v>
      </c>
      <c r="G8" s="69">
        <f>F8*100/92</f>
        <v>98.369565217391298</v>
      </c>
      <c r="H8" s="71" t="s">
        <v>228</v>
      </c>
    </row>
    <row r="9" spans="1:8" s="16" customFormat="1" ht="15.75" x14ac:dyDescent="0.25">
      <c r="A9" s="67" t="s">
        <v>69</v>
      </c>
      <c r="B9" s="67" t="s">
        <v>70</v>
      </c>
      <c r="C9" s="68" t="s">
        <v>71</v>
      </c>
      <c r="D9" s="68" t="s">
        <v>29</v>
      </c>
      <c r="E9" s="68" t="s">
        <v>158</v>
      </c>
      <c r="F9" s="73">
        <v>89</v>
      </c>
      <c r="G9" s="69">
        <f>F9*100/92</f>
        <v>96.739130434782609</v>
      </c>
      <c r="H9" s="71" t="s">
        <v>228</v>
      </c>
    </row>
    <row r="10" spans="1:8" s="16" customFormat="1" ht="15.75" x14ac:dyDescent="0.25">
      <c r="A10" s="67" t="s">
        <v>173</v>
      </c>
      <c r="B10" s="67" t="s">
        <v>80</v>
      </c>
      <c r="C10" s="68" t="s">
        <v>168</v>
      </c>
      <c r="D10" s="68" t="s">
        <v>29</v>
      </c>
      <c r="E10" s="68" t="s">
        <v>169</v>
      </c>
      <c r="F10" s="73">
        <v>85</v>
      </c>
      <c r="G10" s="69">
        <f>F10*100/92</f>
        <v>92.391304347826093</v>
      </c>
      <c r="H10" s="71" t="s">
        <v>228</v>
      </c>
    </row>
    <row r="11" spans="1:8" s="16" customFormat="1" ht="15.75" x14ac:dyDescent="0.25">
      <c r="A11" s="67" t="s">
        <v>127</v>
      </c>
      <c r="B11" s="67" t="s">
        <v>128</v>
      </c>
      <c r="C11" s="68" t="s">
        <v>125</v>
      </c>
      <c r="D11" s="68" t="s">
        <v>29</v>
      </c>
      <c r="E11" s="68" t="s">
        <v>126</v>
      </c>
      <c r="F11" s="73">
        <v>84</v>
      </c>
      <c r="G11" s="69">
        <f>F11*100/92</f>
        <v>91.304347826086953</v>
      </c>
      <c r="H11" s="71" t="s">
        <v>228</v>
      </c>
    </row>
    <row r="12" spans="1:8" s="16" customFormat="1" ht="15.75" x14ac:dyDescent="0.25">
      <c r="A12" s="67" t="s">
        <v>172</v>
      </c>
      <c r="B12" s="67" t="s">
        <v>50</v>
      </c>
      <c r="C12" s="68" t="s">
        <v>168</v>
      </c>
      <c r="D12" s="68" t="s">
        <v>29</v>
      </c>
      <c r="E12" s="68" t="s">
        <v>169</v>
      </c>
      <c r="F12" s="73">
        <v>82</v>
      </c>
      <c r="G12" s="69">
        <f>F12*100/92</f>
        <v>89.130434782608702</v>
      </c>
      <c r="H12" s="71" t="s">
        <v>229</v>
      </c>
    </row>
    <row r="13" spans="1:8" s="16" customFormat="1" ht="15.75" x14ac:dyDescent="0.25">
      <c r="A13" s="67" t="s">
        <v>176</v>
      </c>
      <c r="B13" s="67" t="s">
        <v>104</v>
      </c>
      <c r="C13" s="68" t="s">
        <v>168</v>
      </c>
      <c r="D13" s="68" t="s">
        <v>29</v>
      </c>
      <c r="E13" s="68" t="s">
        <v>169</v>
      </c>
      <c r="F13" s="73">
        <v>82</v>
      </c>
      <c r="G13" s="69">
        <f>F13*100/92</f>
        <v>89.130434782608702</v>
      </c>
      <c r="H13" s="71" t="s">
        <v>229</v>
      </c>
    </row>
    <row r="14" spans="1:8" s="16" customFormat="1" ht="15.75" x14ac:dyDescent="0.25">
      <c r="A14" s="67" t="s">
        <v>67</v>
      </c>
      <c r="B14" s="67" t="s">
        <v>68</v>
      </c>
      <c r="C14" s="68" t="s">
        <v>71</v>
      </c>
      <c r="D14" s="68" t="s">
        <v>29</v>
      </c>
      <c r="E14" s="68" t="s">
        <v>158</v>
      </c>
      <c r="F14" s="73">
        <v>80</v>
      </c>
      <c r="G14" s="69">
        <f>F14*100/92</f>
        <v>86.956521739130437</v>
      </c>
      <c r="H14" s="71" t="s">
        <v>229</v>
      </c>
    </row>
    <row r="15" spans="1:8" s="16" customFormat="1" ht="15.75" x14ac:dyDescent="0.25">
      <c r="A15" s="74" t="s">
        <v>216</v>
      </c>
      <c r="B15" s="67" t="s">
        <v>190</v>
      </c>
      <c r="C15" s="68" t="s">
        <v>168</v>
      </c>
      <c r="D15" s="68" t="s">
        <v>29</v>
      </c>
      <c r="E15" s="68" t="s">
        <v>169</v>
      </c>
      <c r="F15" s="73">
        <v>74</v>
      </c>
      <c r="G15" s="69">
        <f>F15*100/92</f>
        <v>80.434782608695656</v>
      </c>
      <c r="H15" s="71" t="s">
        <v>229</v>
      </c>
    </row>
    <row r="16" spans="1:8" s="16" customFormat="1" ht="15.75" x14ac:dyDescent="0.25">
      <c r="A16" s="67" t="s">
        <v>224</v>
      </c>
      <c r="B16" s="67" t="s">
        <v>65</v>
      </c>
      <c r="C16" s="68" t="s">
        <v>71</v>
      </c>
      <c r="D16" s="68" t="s">
        <v>29</v>
      </c>
      <c r="E16" s="68" t="s">
        <v>158</v>
      </c>
      <c r="F16" s="73">
        <v>73</v>
      </c>
      <c r="G16" s="69">
        <f>F16*100/92</f>
        <v>79.347826086956516</v>
      </c>
      <c r="H16" s="71" t="s">
        <v>230</v>
      </c>
    </row>
    <row r="17" spans="1:8" s="16" customFormat="1" ht="15.75" x14ac:dyDescent="0.25">
      <c r="A17" s="67" t="s">
        <v>184</v>
      </c>
      <c r="B17" s="67" t="s">
        <v>185</v>
      </c>
      <c r="C17" s="68" t="s">
        <v>183</v>
      </c>
      <c r="D17" s="68" t="s">
        <v>29</v>
      </c>
      <c r="E17" s="68" t="s">
        <v>186</v>
      </c>
      <c r="F17" s="73">
        <v>72</v>
      </c>
      <c r="G17" s="69">
        <f>F17*100/92</f>
        <v>78.260869565217391</v>
      </c>
      <c r="H17" s="71" t="s">
        <v>230</v>
      </c>
    </row>
    <row r="18" spans="1:8" s="16" customFormat="1" ht="15.75" x14ac:dyDescent="0.25">
      <c r="A18" s="67" t="s">
        <v>219</v>
      </c>
      <c r="B18" s="67" t="s">
        <v>182</v>
      </c>
      <c r="C18" s="68" t="s">
        <v>183</v>
      </c>
      <c r="D18" s="68" t="s">
        <v>29</v>
      </c>
      <c r="E18" s="68" t="s">
        <v>186</v>
      </c>
      <c r="F18" s="73">
        <v>69.5</v>
      </c>
      <c r="G18" s="69">
        <f>F18*100/92</f>
        <v>75.543478260869563</v>
      </c>
      <c r="H18" s="71" t="s">
        <v>230</v>
      </c>
    </row>
    <row r="19" spans="1:8" s="16" customFormat="1" ht="15.75" x14ac:dyDescent="0.25">
      <c r="A19" s="67" t="s">
        <v>26</v>
      </c>
      <c r="B19" s="67" t="s">
        <v>86</v>
      </c>
      <c r="C19" s="68" t="s">
        <v>125</v>
      </c>
      <c r="D19" s="68" t="s">
        <v>29</v>
      </c>
      <c r="E19" s="68" t="s">
        <v>126</v>
      </c>
      <c r="F19" s="73">
        <v>69</v>
      </c>
      <c r="G19" s="69">
        <f>F19*100/92</f>
        <v>75</v>
      </c>
      <c r="H19" s="71" t="s">
        <v>230</v>
      </c>
    </row>
    <row r="20" spans="1:8" s="16" customFormat="1" ht="15.75" x14ac:dyDescent="0.25">
      <c r="A20" s="75" t="s">
        <v>95</v>
      </c>
      <c r="B20" s="75" t="s">
        <v>7</v>
      </c>
      <c r="C20" s="68" t="s">
        <v>87</v>
      </c>
      <c r="D20" s="68" t="s">
        <v>29</v>
      </c>
      <c r="E20" s="68" t="s">
        <v>93</v>
      </c>
      <c r="F20" s="73">
        <v>69</v>
      </c>
      <c r="G20" s="69">
        <f>F20*100/92</f>
        <v>75</v>
      </c>
      <c r="H20" s="71" t="s">
        <v>230</v>
      </c>
    </row>
    <row r="21" spans="1:8" s="16" customFormat="1" ht="16.5" thickBot="1" x14ac:dyDescent="0.3">
      <c r="A21" s="62" t="s">
        <v>171</v>
      </c>
      <c r="B21" s="62" t="s">
        <v>170</v>
      </c>
      <c r="C21" s="65" t="s">
        <v>168</v>
      </c>
      <c r="D21" s="65" t="s">
        <v>29</v>
      </c>
      <c r="E21" s="64" t="s">
        <v>169</v>
      </c>
      <c r="F21" s="78">
        <v>68</v>
      </c>
      <c r="G21" s="79">
        <f>F21*100/92</f>
        <v>73.913043478260875</v>
      </c>
      <c r="H21" s="72" t="s">
        <v>230</v>
      </c>
    </row>
    <row r="22" spans="1:8" s="16" customFormat="1" ht="15.75" x14ac:dyDescent="0.25">
      <c r="A22" s="76" t="s">
        <v>92</v>
      </c>
      <c r="B22" s="76" t="s">
        <v>91</v>
      </c>
      <c r="C22" s="45" t="s">
        <v>87</v>
      </c>
      <c r="D22" s="45" t="s">
        <v>29</v>
      </c>
      <c r="E22" s="39" t="s">
        <v>93</v>
      </c>
      <c r="F22" s="77">
        <v>60</v>
      </c>
      <c r="G22" s="80">
        <f>F22*100/92</f>
        <v>65.217391304347828</v>
      </c>
      <c r="H22" s="47"/>
    </row>
    <row r="23" spans="1:8" s="16" customFormat="1" ht="15.75" x14ac:dyDescent="0.25">
      <c r="A23" s="25" t="s">
        <v>49</v>
      </c>
      <c r="B23" s="25" t="s">
        <v>96</v>
      </c>
      <c r="C23" s="3" t="s">
        <v>87</v>
      </c>
      <c r="D23" s="3" t="s">
        <v>29</v>
      </c>
      <c r="E23" s="3" t="s">
        <v>93</v>
      </c>
      <c r="F23" s="33">
        <v>56</v>
      </c>
      <c r="G23" s="61">
        <f>F23*100/92</f>
        <v>60.869565217391305</v>
      </c>
      <c r="H23" s="61"/>
    </row>
    <row r="24" spans="1:8" s="16" customFormat="1" ht="15.75" x14ac:dyDescent="0.25">
      <c r="A24" s="25" t="s">
        <v>94</v>
      </c>
      <c r="B24" s="25" t="s">
        <v>86</v>
      </c>
      <c r="C24" s="3" t="s">
        <v>87</v>
      </c>
      <c r="D24" s="3" t="s">
        <v>29</v>
      </c>
      <c r="E24" s="3" t="s">
        <v>93</v>
      </c>
      <c r="F24" s="33">
        <v>50</v>
      </c>
      <c r="G24" s="61">
        <f>F24*100/92</f>
        <v>54.347826086956523</v>
      </c>
      <c r="H24" s="61"/>
    </row>
    <row r="25" spans="1:8" s="16" customFormat="1" ht="15.75" x14ac:dyDescent="0.25">
      <c r="A25" s="25" t="s">
        <v>89</v>
      </c>
      <c r="B25" s="25" t="s">
        <v>88</v>
      </c>
      <c r="C25" s="3" t="s">
        <v>87</v>
      </c>
      <c r="D25" s="3" t="s">
        <v>29</v>
      </c>
      <c r="E25" s="3" t="s">
        <v>90</v>
      </c>
      <c r="F25" s="35">
        <v>37.5</v>
      </c>
      <c r="G25" s="61">
        <f>F25*100/92</f>
        <v>40.760869565217391</v>
      </c>
      <c r="H25" s="61"/>
    </row>
    <row r="26" spans="1:8" s="16" customFormat="1" ht="15.75" x14ac:dyDescent="0.25">
      <c r="A26" s="2" t="s">
        <v>17</v>
      </c>
      <c r="B26" s="2" t="s">
        <v>22</v>
      </c>
      <c r="C26" s="3" t="s">
        <v>168</v>
      </c>
      <c r="D26" s="3" t="s">
        <v>29</v>
      </c>
      <c r="E26" s="3" t="s">
        <v>169</v>
      </c>
      <c r="F26" s="33">
        <v>27</v>
      </c>
      <c r="G26" s="61">
        <f>F26*100/92</f>
        <v>29.347826086956523</v>
      </c>
      <c r="H26" s="61"/>
    </row>
    <row r="27" spans="1:8" s="16" customFormat="1" ht="15.75" x14ac:dyDescent="0.25">
      <c r="A27" s="25" t="s">
        <v>47</v>
      </c>
      <c r="B27" s="25" t="s">
        <v>48</v>
      </c>
      <c r="C27" s="3" t="s">
        <v>87</v>
      </c>
      <c r="D27" s="3" t="s">
        <v>29</v>
      </c>
      <c r="E27" s="3" t="s">
        <v>90</v>
      </c>
      <c r="F27" s="34">
        <v>24.5</v>
      </c>
      <c r="G27" s="61">
        <f>F27*100/92</f>
        <v>26.630434782608695</v>
      </c>
      <c r="H27" s="61"/>
    </row>
    <row r="28" spans="1:8" s="16" customFormat="1" ht="15.75" x14ac:dyDescent="0.25">
      <c r="A28" s="2" t="s">
        <v>28</v>
      </c>
      <c r="B28" s="2" t="s">
        <v>16</v>
      </c>
      <c r="C28" s="3" t="s">
        <v>156</v>
      </c>
      <c r="D28" s="3" t="s">
        <v>29</v>
      </c>
      <c r="E28" s="3" t="s">
        <v>30</v>
      </c>
      <c r="F28" s="33">
        <v>0</v>
      </c>
      <c r="G28" s="61">
        <f>F28*100/92</f>
        <v>0</v>
      </c>
      <c r="H28" s="61"/>
    </row>
  </sheetData>
  <autoFilter ref="A6:G6" xr:uid="{4DA5E33F-D861-4521-B691-213A6616B9D3}">
    <sortState xmlns:xlrd2="http://schemas.microsoft.com/office/spreadsheetml/2017/richdata2" ref="A7:G28">
      <sortCondition descending="1" ref="F6"/>
    </sortState>
  </autoFilter>
  <mergeCells count="10">
    <mergeCell ref="H4:H5"/>
    <mergeCell ref="A1:H1"/>
    <mergeCell ref="A2:H2"/>
    <mergeCell ref="A3:H3"/>
    <mergeCell ref="G4:G5"/>
    <mergeCell ref="A4:B4"/>
    <mergeCell ref="C4:C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1086-0B67-4A72-B646-57E1A3C8D6CF}">
  <dimension ref="A1:H24"/>
  <sheetViews>
    <sheetView workbookViewId="0">
      <selection activeCell="J16" sqref="J16"/>
    </sheetView>
  </sheetViews>
  <sheetFormatPr defaultRowHeight="15" x14ac:dyDescent="0.25"/>
  <cols>
    <col min="1" max="1" width="16.42578125" customWidth="1"/>
    <col min="2" max="2" width="16.140625" customWidth="1"/>
    <col min="3" max="3" width="32.140625" customWidth="1"/>
    <col min="4" max="4" width="18.5703125" customWidth="1"/>
    <col min="5" max="5" width="25.7109375" customWidth="1"/>
    <col min="6" max="6" width="10" customWidth="1"/>
    <col min="7" max="7" width="19.140625" customWidth="1"/>
    <col min="8" max="8" width="16" customWidth="1"/>
  </cols>
  <sheetData>
    <row r="1" spans="1:8" s="18" customFormat="1" ht="16.5" x14ac:dyDescent="0.25">
      <c r="A1" s="48" t="s">
        <v>231</v>
      </c>
      <c r="B1" s="48"/>
      <c r="C1" s="48"/>
      <c r="D1" s="48"/>
      <c r="E1" s="48"/>
      <c r="F1" s="48"/>
      <c r="G1" s="48"/>
      <c r="H1" s="48"/>
    </row>
    <row r="2" spans="1:8" s="19" customFormat="1" ht="15.75" x14ac:dyDescent="0.25">
      <c r="A2" s="49" t="s">
        <v>201</v>
      </c>
      <c r="B2" s="49"/>
      <c r="C2" s="49"/>
      <c r="D2" s="49"/>
      <c r="E2" s="49"/>
      <c r="F2" s="49"/>
      <c r="G2" s="49"/>
      <c r="H2" s="49"/>
    </row>
    <row r="3" spans="1:8" s="18" customFormat="1" ht="16.5" x14ac:dyDescent="0.25">
      <c r="A3" s="50" t="s">
        <v>209</v>
      </c>
      <c r="B3" s="50"/>
      <c r="C3" s="50"/>
      <c r="D3" s="50"/>
      <c r="E3" s="50"/>
      <c r="F3" s="50"/>
      <c r="G3" s="50"/>
      <c r="H3" s="50"/>
    </row>
    <row r="4" spans="1:8" ht="15.75" x14ac:dyDescent="0.25">
      <c r="A4" s="51" t="s">
        <v>0</v>
      </c>
      <c r="B4" s="52"/>
      <c r="C4" s="55" t="s">
        <v>3</v>
      </c>
      <c r="D4" s="55" t="s">
        <v>4</v>
      </c>
      <c r="E4" s="55" t="s">
        <v>5</v>
      </c>
      <c r="F4" s="55" t="s">
        <v>189</v>
      </c>
      <c r="G4" s="55" t="s">
        <v>222</v>
      </c>
      <c r="H4" s="55" t="s">
        <v>227</v>
      </c>
    </row>
    <row r="5" spans="1:8" ht="15.75" x14ac:dyDescent="0.25">
      <c r="A5" s="21" t="s">
        <v>1</v>
      </c>
      <c r="B5" s="14" t="s">
        <v>2</v>
      </c>
      <c r="C5" s="56"/>
      <c r="D5" s="56"/>
      <c r="E5" s="56"/>
      <c r="F5" s="56"/>
      <c r="G5" s="56"/>
      <c r="H5" s="56"/>
    </row>
    <row r="6" spans="1:8" x14ac:dyDescent="0.25">
      <c r="A6" s="11"/>
      <c r="B6" s="12"/>
      <c r="C6" s="13"/>
      <c r="D6" s="13"/>
      <c r="E6" s="13"/>
      <c r="F6" s="13"/>
      <c r="G6" s="13"/>
      <c r="H6" s="13"/>
    </row>
    <row r="7" spans="1:8" s="17" customFormat="1" ht="15" customHeight="1" x14ac:dyDescent="0.25">
      <c r="A7" s="67" t="s">
        <v>78</v>
      </c>
      <c r="B7" s="81" t="s">
        <v>77</v>
      </c>
      <c r="C7" s="68" t="s">
        <v>85</v>
      </c>
      <c r="D7" s="68" t="s">
        <v>9</v>
      </c>
      <c r="E7" s="68" t="s">
        <v>72</v>
      </c>
      <c r="F7" s="68">
        <v>86</v>
      </c>
      <c r="G7" s="69">
        <f>F7*100/86</f>
        <v>100</v>
      </c>
      <c r="H7" s="82" t="s">
        <v>228</v>
      </c>
    </row>
    <row r="8" spans="1:8" s="17" customFormat="1" ht="15" customHeight="1" x14ac:dyDescent="0.25">
      <c r="A8" s="67" t="s">
        <v>6</v>
      </c>
      <c r="B8" s="81" t="s">
        <v>79</v>
      </c>
      <c r="C8" s="68" t="s">
        <v>85</v>
      </c>
      <c r="D8" s="68" t="s">
        <v>9</v>
      </c>
      <c r="E8" s="68" t="s">
        <v>72</v>
      </c>
      <c r="F8" s="68">
        <v>78</v>
      </c>
      <c r="G8" s="69">
        <f t="shared" ref="G8:G24" si="0">F8*100/86</f>
        <v>90.697674418604649</v>
      </c>
      <c r="H8" s="82" t="s">
        <v>228</v>
      </c>
    </row>
    <row r="9" spans="1:8" s="16" customFormat="1" ht="15.75" x14ac:dyDescent="0.25">
      <c r="A9" s="67" t="s">
        <v>142</v>
      </c>
      <c r="B9" s="67" t="s">
        <v>143</v>
      </c>
      <c r="C9" s="68" t="s">
        <v>136</v>
      </c>
      <c r="D9" s="68" t="s">
        <v>9</v>
      </c>
      <c r="E9" s="68" t="s">
        <v>132</v>
      </c>
      <c r="F9" s="68">
        <v>72</v>
      </c>
      <c r="G9" s="69">
        <f t="shared" si="0"/>
        <v>83.720930232558146</v>
      </c>
      <c r="H9" s="82" t="s">
        <v>229</v>
      </c>
    </row>
    <row r="10" spans="1:8" s="16" customFormat="1" ht="15.75" x14ac:dyDescent="0.25">
      <c r="A10" s="67" t="s">
        <v>74</v>
      </c>
      <c r="B10" s="81" t="s">
        <v>73</v>
      </c>
      <c r="C10" s="68" t="s">
        <v>85</v>
      </c>
      <c r="D10" s="68" t="s">
        <v>9</v>
      </c>
      <c r="E10" s="68" t="s">
        <v>72</v>
      </c>
      <c r="F10" s="83">
        <v>70.5</v>
      </c>
      <c r="G10" s="69">
        <f t="shared" si="0"/>
        <v>81.976744186046517</v>
      </c>
      <c r="H10" s="82" t="s">
        <v>229</v>
      </c>
    </row>
    <row r="11" spans="1:8" s="16" customFormat="1" ht="15.75" x14ac:dyDescent="0.25">
      <c r="A11" s="67" t="s">
        <v>76</v>
      </c>
      <c r="B11" s="81" t="s">
        <v>75</v>
      </c>
      <c r="C11" s="68" t="s">
        <v>85</v>
      </c>
      <c r="D11" s="68" t="s">
        <v>9</v>
      </c>
      <c r="E11" s="68" t="s">
        <v>72</v>
      </c>
      <c r="F11" s="68">
        <v>69</v>
      </c>
      <c r="G11" s="69">
        <f t="shared" si="0"/>
        <v>80.232558139534888</v>
      </c>
      <c r="H11" s="82" t="s">
        <v>229</v>
      </c>
    </row>
    <row r="12" spans="1:8" s="16" customFormat="1" ht="15.75" x14ac:dyDescent="0.25">
      <c r="A12" s="67" t="s">
        <v>81</v>
      </c>
      <c r="B12" s="81" t="s">
        <v>80</v>
      </c>
      <c r="C12" s="68" t="s">
        <v>85</v>
      </c>
      <c r="D12" s="68" t="s">
        <v>9</v>
      </c>
      <c r="E12" s="68" t="s">
        <v>72</v>
      </c>
      <c r="F12" s="68">
        <v>68</v>
      </c>
      <c r="G12" s="69">
        <f t="shared" si="0"/>
        <v>79.069767441860463</v>
      </c>
      <c r="H12" s="82" t="s">
        <v>230</v>
      </c>
    </row>
    <row r="13" spans="1:8" s="16" customFormat="1" ht="15.75" x14ac:dyDescent="0.25">
      <c r="A13" s="67" t="s">
        <v>137</v>
      </c>
      <c r="B13" s="67" t="s">
        <v>138</v>
      </c>
      <c r="C13" s="68" t="s">
        <v>136</v>
      </c>
      <c r="D13" s="68" t="s">
        <v>9</v>
      </c>
      <c r="E13" s="68" t="s">
        <v>132</v>
      </c>
      <c r="F13" s="68">
        <v>64</v>
      </c>
      <c r="G13" s="69">
        <f t="shared" si="0"/>
        <v>74.418604651162795</v>
      </c>
      <c r="H13" s="82" t="s">
        <v>230</v>
      </c>
    </row>
    <row r="14" spans="1:8" s="16" customFormat="1" ht="16.5" thickBot="1" x14ac:dyDescent="0.3">
      <c r="A14" s="62" t="s">
        <v>49</v>
      </c>
      <c r="B14" s="62" t="s">
        <v>141</v>
      </c>
      <c r="C14" s="65" t="s">
        <v>136</v>
      </c>
      <c r="D14" s="64" t="s">
        <v>9</v>
      </c>
      <c r="E14" s="64" t="s">
        <v>132</v>
      </c>
      <c r="F14" s="84">
        <v>63.5</v>
      </c>
      <c r="G14" s="70">
        <f t="shared" si="0"/>
        <v>73.837209302325576</v>
      </c>
      <c r="H14" s="66" t="s">
        <v>230</v>
      </c>
    </row>
    <row r="15" spans="1:8" s="16" customFormat="1" ht="15.75" x14ac:dyDescent="0.25">
      <c r="A15" s="38" t="s">
        <v>139</v>
      </c>
      <c r="B15" s="38" t="s">
        <v>140</v>
      </c>
      <c r="C15" s="45" t="s">
        <v>136</v>
      </c>
      <c r="D15" s="39" t="s">
        <v>9</v>
      </c>
      <c r="E15" s="39" t="s">
        <v>132</v>
      </c>
      <c r="F15" s="39">
        <v>46</v>
      </c>
      <c r="G15" s="47">
        <f t="shared" si="0"/>
        <v>53.488372093023258</v>
      </c>
      <c r="H15" s="39"/>
    </row>
    <row r="16" spans="1:8" s="16" customFormat="1" ht="15.75" x14ac:dyDescent="0.25">
      <c r="A16" s="2" t="s">
        <v>17</v>
      </c>
      <c r="B16" s="2" t="s">
        <v>82</v>
      </c>
      <c r="C16" s="3" t="s">
        <v>149</v>
      </c>
      <c r="D16" s="3" t="s">
        <v>9</v>
      </c>
      <c r="E16" s="3" t="s">
        <v>150</v>
      </c>
      <c r="F16" s="3">
        <v>41</v>
      </c>
      <c r="G16" s="61">
        <f t="shared" si="0"/>
        <v>47.674418604651166</v>
      </c>
      <c r="H16" s="3"/>
    </row>
    <row r="17" spans="1:8" s="16" customFormat="1" ht="15.75" x14ac:dyDescent="0.25">
      <c r="A17" s="2" t="s">
        <v>83</v>
      </c>
      <c r="B17" s="26" t="s">
        <v>82</v>
      </c>
      <c r="C17" s="3" t="s">
        <v>85</v>
      </c>
      <c r="D17" s="3" t="s">
        <v>9</v>
      </c>
      <c r="E17" s="3" t="s">
        <v>72</v>
      </c>
      <c r="F17" s="3">
        <v>38</v>
      </c>
      <c r="G17" s="61">
        <f t="shared" si="0"/>
        <v>44.186046511627907</v>
      </c>
      <c r="H17" s="3"/>
    </row>
    <row r="18" spans="1:8" s="16" customFormat="1" ht="15.75" x14ac:dyDescent="0.25">
      <c r="A18" s="2" t="s">
        <v>49</v>
      </c>
      <c r="B18" s="26" t="s">
        <v>84</v>
      </c>
      <c r="C18" s="3" t="s">
        <v>85</v>
      </c>
      <c r="D18" s="3" t="s">
        <v>9</v>
      </c>
      <c r="E18" s="3" t="s">
        <v>72</v>
      </c>
      <c r="F18" s="3">
        <v>34</v>
      </c>
      <c r="G18" s="61">
        <f t="shared" si="0"/>
        <v>39.534883720930232</v>
      </c>
      <c r="H18" s="3"/>
    </row>
    <row r="19" spans="1:8" s="16" customFormat="1" ht="15.75" x14ac:dyDescent="0.25">
      <c r="A19" s="2" t="s">
        <v>6</v>
      </c>
      <c r="B19" s="2" t="s">
        <v>7</v>
      </c>
      <c r="C19" s="3" t="s">
        <v>8</v>
      </c>
      <c r="D19" s="3" t="s">
        <v>9</v>
      </c>
      <c r="E19" s="3" t="s">
        <v>10</v>
      </c>
      <c r="F19" s="3">
        <v>15</v>
      </c>
      <c r="G19" s="61">
        <f t="shared" si="0"/>
        <v>17.441860465116278</v>
      </c>
      <c r="H19" s="3"/>
    </row>
    <row r="20" spans="1:8" s="16" customFormat="1" ht="15.75" x14ac:dyDescent="0.25">
      <c r="A20" s="2" t="s">
        <v>19</v>
      </c>
      <c r="B20" s="2" t="s">
        <v>20</v>
      </c>
      <c r="C20" s="3" t="s">
        <v>8</v>
      </c>
      <c r="D20" s="3" t="s">
        <v>9</v>
      </c>
      <c r="E20" s="3" t="s">
        <v>14</v>
      </c>
      <c r="F20" s="3">
        <v>0</v>
      </c>
      <c r="G20" s="61">
        <f t="shared" si="0"/>
        <v>0</v>
      </c>
      <c r="H20" s="3"/>
    </row>
    <row r="21" spans="1:8" s="16" customFormat="1" ht="15.75" x14ac:dyDescent="0.25">
      <c r="A21" s="2" t="s">
        <v>127</v>
      </c>
      <c r="B21" s="2" t="s">
        <v>65</v>
      </c>
      <c r="C21" s="3" t="s">
        <v>136</v>
      </c>
      <c r="D21" s="3" t="s">
        <v>9</v>
      </c>
      <c r="E21" s="3" t="s">
        <v>132</v>
      </c>
      <c r="F21" s="3">
        <v>0</v>
      </c>
      <c r="G21" s="61">
        <f t="shared" si="0"/>
        <v>0</v>
      </c>
      <c r="H21" s="3"/>
    </row>
    <row r="22" spans="1:8" s="16" customFormat="1" ht="15.75" x14ac:dyDescent="0.25">
      <c r="A22" s="2" t="s">
        <v>26</v>
      </c>
      <c r="B22" s="2" t="s">
        <v>116</v>
      </c>
      <c r="C22" s="3" t="s">
        <v>136</v>
      </c>
      <c r="D22" s="3" t="s">
        <v>9</v>
      </c>
      <c r="E22" s="3" t="s">
        <v>132</v>
      </c>
      <c r="F22" s="3">
        <v>0</v>
      </c>
      <c r="G22" s="61">
        <f t="shared" si="0"/>
        <v>0</v>
      </c>
      <c r="H22" s="3"/>
    </row>
    <row r="23" spans="1:8" s="16" customFormat="1" ht="15.75" x14ac:dyDescent="0.25">
      <c r="A23" s="2" t="s">
        <v>127</v>
      </c>
      <c r="B23" s="2" t="s">
        <v>144</v>
      </c>
      <c r="C23" s="3" t="s">
        <v>136</v>
      </c>
      <c r="D23" s="3" t="s">
        <v>9</v>
      </c>
      <c r="E23" s="3" t="s">
        <v>132</v>
      </c>
      <c r="F23" s="3">
        <v>0</v>
      </c>
      <c r="G23" s="61">
        <f t="shared" si="0"/>
        <v>0</v>
      </c>
      <c r="H23" s="3"/>
    </row>
    <row r="24" spans="1:8" s="16" customFormat="1" ht="15.75" x14ac:dyDescent="0.25">
      <c r="A24" s="2" t="s">
        <v>127</v>
      </c>
      <c r="B24" s="2" t="s">
        <v>151</v>
      </c>
      <c r="C24" s="3" t="s">
        <v>149</v>
      </c>
      <c r="D24" s="3" t="s">
        <v>9</v>
      </c>
      <c r="E24" s="3" t="s">
        <v>150</v>
      </c>
      <c r="F24" s="3">
        <v>0</v>
      </c>
      <c r="G24" s="61">
        <f t="shared" si="0"/>
        <v>0</v>
      </c>
      <c r="H24" s="3"/>
    </row>
  </sheetData>
  <autoFilter ref="A6:G6" xr:uid="{3C475FEB-101F-4FDB-A77B-6557C89CF74C}">
    <sortState xmlns:xlrd2="http://schemas.microsoft.com/office/spreadsheetml/2017/richdata2" ref="A7:G24">
      <sortCondition descending="1" ref="F6"/>
    </sortState>
  </autoFilter>
  <mergeCells count="10">
    <mergeCell ref="H4:H5"/>
    <mergeCell ref="A1:H1"/>
    <mergeCell ref="A2:H2"/>
    <mergeCell ref="A3:H3"/>
    <mergeCell ref="G4:G5"/>
    <mergeCell ref="A4:B4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14708-6D22-4114-8512-8069ED99C9E5}">
  <dimension ref="A1:H35"/>
  <sheetViews>
    <sheetView workbookViewId="0">
      <selection activeCell="J22" sqref="J22"/>
    </sheetView>
  </sheetViews>
  <sheetFormatPr defaultRowHeight="15" x14ac:dyDescent="0.25"/>
  <cols>
    <col min="1" max="1" width="16.42578125" customWidth="1"/>
    <col min="2" max="2" width="16.140625" customWidth="1"/>
    <col min="3" max="3" width="32.140625" customWidth="1"/>
    <col min="4" max="4" width="18.5703125" customWidth="1"/>
    <col min="5" max="5" width="25.7109375" customWidth="1"/>
    <col min="6" max="6" width="10" customWidth="1"/>
    <col min="7" max="7" width="19" customWidth="1"/>
    <col min="8" max="8" width="16.140625" customWidth="1"/>
  </cols>
  <sheetData>
    <row r="1" spans="1:8" s="18" customFormat="1" ht="16.5" x14ac:dyDescent="0.25">
      <c r="A1" s="48" t="s">
        <v>231</v>
      </c>
      <c r="B1" s="48"/>
      <c r="C1" s="48"/>
      <c r="D1" s="48"/>
      <c r="E1" s="48"/>
      <c r="F1" s="48"/>
      <c r="G1" s="48"/>
      <c r="H1" s="48"/>
    </row>
    <row r="2" spans="1:8" s="19" customFormat="1" ht="15.75" x14ac:dyDescent="0.25">
      <c r="A2" s="49" t="s">
        <v>201</v>
      </c>
      <c r="B2" s="49"/>
      <c r="C2" s="49"/>
      <c r="D2" s="49"/>
      <c r="E2" s="49"/>
      <c r="F2" s="49"/>
      <c r="G2" s="49"/>
      <c r="H2" s="49"/>
    </row>
    <row r="3" spans="1:8" s="18" customFormat="1" ht="16.5" x14ac:dyDescent="0.25">
      <c r="A3" s="50" t="s">
        <v>210</v>
      </c>
      <c r="B3" s="50"/>
      <c r="C3" s="50"/>
      <c r="D3" s="50"/>
      <c r="E3" s="50"/>
      <c r="F3" s="50"/>
      <c r="G3" s="50"/>
      <c r="H3" s="50"/>
    </row>
    <row r="4" spans="1:8" ht="15.75" x14ac:dyDescent="0.25">
      <c r="A4" s="51" t="s">
        <v>0</v>
      </c>
      <c r="B4" s="52"/>
      <c r="C4" s="55" t="s">
        <v>3</v>
      </c>
      <c r="D4" s="55" t="s">
        <v>4</v>
      </c>
      <c r="E4" s="55" t="s">
        <v>5</v>
      </c>
      <c r="F4" s="55" t="s">
        <v>189</v>
      </c>
      <c r="G4" s="55" t="s">
        <v>223</v>
      </c>
      <c r="H4" s="55" t="s">
        <v>227</v>
      </c>
    </row>
    <row r="5" spans="1:8" ht="15.75" x14ac:dyDescent="0.25">
      <c r="A5" s="21" t="s">
        <v>1</v>
      </c>
      <c r="B5" s="14" t="s">
        <v>2</v>
      </c>
      <c r="C5" s="56"/>
      <c r="D5" s="56"/>
      <c r="E5" s="56"/>
      <c r="F5" s="56"/>
      <c r="G5" s="56"/>
      <c r="H5" s="56"/>
    </row>
    <row r="6" spans="1:8" x14ac:dyDescent="0.25">
      <c r="A6" s="11"/>
      <c r="B6" s="12"/>
      <c r="C6" s="13"/>
      <c r="D6" s="13"/>
      <c r="E6" s="13"/>
      <c r="F6" s="13"/>
      <c r="G6" s="13"/>
      <c r="H6" s="13"/>
    </row>
    <row r="7" spans="1:8" s="16" customFormat="1" ht="15.75" x14ac:dyDescent="0.25">
      <c r="A7" s="67" t="s">
        <v>21</v>
      </c>
      <c r="B7" s="67" t="s">
        <v>22</v>
      </c>
      <c r="C7" s="68" t="s">
        <v>152</v>
      </c>
      <c r="D7" s="68" t="s">
        <v>23</v>
      </c>
      <c r="E7" s="68" t="s">
        <v>205</v>
      </c>
      <c r="F7" s="68">
        <v>96</v>
      </c>
      <c r="G7" s="69">
        <f>F7*100/96</f>
        <v>100</v>
      </c>
      <c r="H7" s="71" t="s">
        <v>228</v>
      </c>
    </row>
    <row r="8" spans="1:8" s="16" customFormat="1" ht="15.75" x14ac:dyDescent="0.25">
      <c r="A8" s="67" t="s">
        <v>37</v>
      </c>
      <c r="B8" s="67" t="s">
        <v>38</v>
      </c>
      <c r="C8" s="68" t="s">
        <v>191</v>
      </c>
      <c r="D8" s="68" t="s">
        <v>23</v>
      </c>
      <c r="E8" s="68" t="s">
        <v>30</v>
      </c>
      <c r="F8" s="68">
        <v>92</v>
      </c>
      <c r="G8" s="69">
        <f>F8*100/96</f>
        <v>95.833333333333329</v>
      </c>
      <c r="H8" s="71" t="s">
        <v>228</v>
      </c>
    </row>
    <row r="9" spans="1:8" s="16" customFormat="1" ht="15.75" x14ac:dyDescent="0.25">
      <c r="A9" s="67" t="s">
        <v>97</v>
      </c>
      <c r="B9" s="67" t="s">
        <v>217</v>
      </c>
      <c r="C9" s="68" t="s">
        <v>99</v>
      </c>
      <c r="D9" s="68" t="s">
        <v>23</v>
      </c>
      <c r="E9" s="68" t="s">
        <v>159</v>
      </c>
      <c r="F9" s="68">
        <v>89</v>
      </c>
      <c r="G9" s="69">
        <f>F9*100/96</f>
        <v>92.708333333333329</v>
      </c>
      <c r="H9" s="71" t="s">
        <v>228</v>
      </c>
    </row>
    <row r="10" spans="1:8" s="16" customFormat="1" ht="15.75" x14ac:dyDescent="0.25">
      <c r="A10" s="67" t="s">
        <v>66</v>
      </c>
      <c r="B10" s="67" t="s">
        <v>13</v>
      </c>
      <c r="C10" s="68" t="s">
        <v>155</v>
      </c>
      <c r="D10" s="68" t="s">
        <v>23</v>
      </c>
      <c r="E10" s="68" t="s">
        <v>157</v>
      </c>
      <c r="F10" s="68">
        <v>88</v>
      </c>
      <c r="G10" s="69">
        <f>F10*100/96</f>
        <v>91.666666666666671</v>
      </c>
      <c r="H10" s="71" t="s">
        <v>228</v>
      </c>
    </row>
    <row r="11" spans="1:8" s="16" customFormat="1" ht="15.75" x14ac:dyDescent="0.25">
      <c r="A11" s="67" t="s">
        <v>33</v>
      </c>
      <c r="B11" s="67" t="s">
        <v>34</v>
      </c>
      <c r="C11" s="68" t="s">
        <v>191</v>
      </c>
      <c r="D11" s="68" t="s">
        <v>23</v>
      </c>
      <c r="E11" s="68" t="s">
        <v>30</v>
      </c>
      <c r="F11" s="68">
        <v>87</v>
      </c>
      <c r="G11" s="69">
        <f>F11*100/96</f>
        <v>90.625</v>
      </c>
      <c r="H11" s="71" t="s">
        <v>228</v>
      </c>
    </row>
    <row r="12" spans="1:8" s="16" customFormat="1" ht="15.75" x14ac:dyDescent="0.25">
      <c r="A12" s="67" t="s">
        <v>31</v>
      </c>
      <c r="B12" s="67" t="s">
        <v>32</v>
      </c>
      <c r="C12" s="68" t="s">
        <v>191</v>
      </c>
      <c r="D12" s="68" t="s">
        <v>23</v>
      </c>
      <c r="E12" s="68" t="s">
        <v>30</v>
      </c>
      <c r="F12" s="68">
        <v>84</v>
      </c>
      <c r="G12" s="69">
        <f>F12*100/96</f>
        <v>87.5</v>
      </c>
      <c r="H12" s="71" t="s">
        <v>229</v>
      </c>
    </row>
    <row r="13" spans="1:8" s="16" customFormat="1" ht="15.75" x14ac:dyDescent="0.25">
      <c r="A13" s="67" t="s">
        <v>35</v>
      </c>
      <c r="B13" s="67" t="s">
        <v>36</v>
      </c>
      <c r="C13" s="68" t="s">
        <v>191</v>
      </c>
      <c r="D13" s="68" t="s">
        <v>23</v>
      </c>
      <c r="E13" s="68" t="s">
        <v>30</v>
      </c>
      <c r="F13" s="68">
        <v>84</v>
      </c>
      <c r="G13" s="69">
        <f>F13*100/96</f>
        <v>87.5</v>
      </c>
      <c r="H13" s="71" t="s">
        <v>229</v>
      </c>
    </row>
    <row r="14" spans="1:8" s="17" customFormat="1" ht="15" customHeight="1" x14ac:dyDescent="0.25">
      <c r="A14" s="67" t="s">
        <v>197</v>
      </c>
      <c r="B14" s="67" t="s">
        <v>198</v>
      </c>
      <c r="C14" s="68" t="s">
        <v>155</v>
      </c>
      <c r="D14" s="68" t="s">
        <v>23</v>
      </c>
      <c r="E14" s="68" t="s">
        <v>157</v>
      </c>
      <c r="F14" s="68">
        <v>80</v>
      </c>
      <c r="G14" s="69">
        <f>F14*100/96</f>
        <v>83.333333333333329</v>
      </c>
      <c r="H14" s="71" t="s">
        <v>229</v>
      </c>
    </row>
    <row r="15" spans="1:8" s="17" customFormat="1" ht="15" customHeight="1" x14ac:dyDescent="0.25">
      <c r="A15" s="67" t="s">
        <v>53</v>
      </c>
      <c r="B15" s="67" t="s">
        <v>54</v>
      </c>
      <c r="C15" s="68" t="s">
        <v>192</v>
      </c>
      <c r="D15" s="68" t="s">
        <v>23</v>
      </c>
      <c r="E15" s="68" t="s">
        <v>46</v>
      </c>
      <c r="F15" s="68">
        <v>75</v>
      </c>
      <c r="G15" s="69">
        <f>F15*100/96</f>
        <v>78.125</v>
      </c>
      <c r="H15" s="71" t="s">
        <v>230</v>
      </c>
    </row>
    <row r="16" spans="1:8" s="17" customFormat="1" ht="15" customHeight="1" x14ac:dyDescent="0.25">
      <c r="A16" s="67" t="s">
        <v>55</v>
      </c>
      <c r="B16" s="67" t="s">
        <v>118</v>
      </c>
      <c r="C16" s="68" t="s">
        <v>111</v>
      </c>
      <c r="D16" s="68" t="s">
        <v>23</v>
      </c>
      <c r="E16" s="68" t="s">
        <v>112</v>
      </c>
      <c r="F16" s="68">
        <v>74</v>
      </c>
      <c r="G16" s="69">
        <f>F16*100/96</f>
        <v>77.083333333333329</v>
      </c>
      <c r="H16" s="71" t="s">
        <v>230</v>
      </c>
    </row>
    <row r="17" spans="1:8" s="17" customFormat="1" ht="15" customHeight="1" x14ac:dyDescent="0.25">
      <c r="A17" s="67" t="s">
        <v>51</v>
      </c>
      <c r="B17" s="67" t="s">
        <v>52</v>
      </c>
      <c r="C17" s="68" t="s">
        <v>192</v>
      </c>
      <c r="D17" s="68" t="s">
        <v>23</v>
      </c>
      <c r="E17" s="68" t="s">
        <v>46</v>
      </c>
      <c r="F17" s="68">
        <v>73</v>
      </c>
      <c r="G17" s="69">
        <f>F17*100/96</f>
        <v>76.041666666666671</v>
      </c>
      <c r="H17" s="71" t="s">
        <v>230</v>
      </c>
    </row>
    <row r="18" spans="1:8" s="17" customFormat="1" ht="15" customHeight="1" x14ac:dyDescent="0.25">
      <c r="A18" s="67" t="s">
        <v>203</v>
      </c>
      <c r="B18" s="67" t="s">
        <v>119</v>
      </c>
      <c r="C18" s="68" t="s">
        <v>111</v>
      </c>
      <c r="D18" s="68" t="s">
        <v>23</v>
      </c>
      <c r="E18" s="68" t="s">
        <v>112</v>
      </c>
      <c r="F18" s="83">
        <v>72.5</v>
      </c>
      <c r="G18" s="69">
        <f>F18*100/96</f>
        <v>75.520833333333329</v>
      </c>
      <c r="H18" s="71" t="s">
        <v>230</v>
      </c>
    </row>
    <row r="19" spans="1:8" s="16" customFormat="1" ht="15.75" x14ac:dyDescent="0.25">
      <c r="A19" s="67" t="s">
        <v>194</v>
      </c>
      <c r="B19" s="67" t="s">
        <v>195</v>
      </c>
      <c r="C19" s="68" t="s">
        <v>155</v>
      </c>
      <c r="D19" s="68" t="s">
        <v>23</v>
      </c>
      <c r="E19" s="68" t="s">
        <v>157</v>
      </c>
      <c r="F19" s="83">
        <v>72.5</v>
      </c>
      <c r="G19" s="69">
        <f>F19*100/96</f>
        <v>75.520833333333329</v>
      </c>
      <c r="H19" s="71" t="s">
        <v>230</v>
      </c>
    </row>
    <row r="20" spans="1:8" s="16" customFormat="1" ht="15.75" x14ac:dyDescent="0.25">
      <c r="A20" s="67" t="s">
        <v>74</v>
      </c>
      <c r="B20" s="67" t="s">
        <v>204</v>
      </c>
      <c r="C20" s="68" t="s">
        <v>110</v>
      </c>
      <c r="D20" s="68" t="s">
        <v>23</v>
      </c>
      <c r="E20" s="68" t="s">
        <v>109</v>
      </c>
      <c r="F20" s="68">
        <v>72</v>
      </c>
      <c r="G20" s="69">
        <f>F20*100/96</f>
        <v>75</v>
      </c>
      <c r="H20" s="71" t="s">
        <v>230</v>
      </c>
    </row>
    <row r="21" spans="1:8" s="16" customFormat="1" ht="15.75" x14ac:dyDescent="0.25">
      <c r="A21" s="67" t="s">
        <v>66</v>
      </c>
      <c r="B21" s="67" t="s">
        <v>187</v>
      </c>
      <c r="C21" s="68" t="s">
        <v>155</v>
      </c>
      <c r="D21" s="68" t="s">
        <v>23</v>
      </c>
      <c r="E21" s="68" t="s">
        <v>157</v>
      </c>
      <c r="F21" s="83">
        <v>69.5</v>
      </c>
      <c r="G21" s="69">
        <f>F21*100/96</f>
        <v>72.395833333333329</v>
      </c>
      <c r="H21" s="71" t="s">
        <v>230</v>
      </c>
    </row>
    <row r="22" spans="1:8" s="16" customFormat="1" ht="15.75" x14ac:dyDescent="0.25">
      <c r="A22" s="67" t="s">
        <v>188</v>
      </c>
      <c r="B22" s="67" t="s">
        <v>218</v>
      </c>
      <c r="C22" s="68" t="s">
        <v>155</v>
      </c>
      <c r="D22" s="68" t="s">
        <v>23</v>
      </c>
      <c r="E22" s="68" t="s">
        <v>157</v>
      </c>
      <c r="F22" s="68">
        <v>68</v>
      </c>
      <c r="G22" s="69">
        <f>F22*100/96</f>
        <v>70.833333333333329</v>
      </c>
      <c r="H22" s="71" t="s">
        <v>230</v>
      </c>
    </row>
    <row r="23" spans="1:8" s="16" customFormat="1" ht="15.75" x14ac:dyDescent="0.25">
      <c r="A23" s="67" t="s">
        <v>24</v>
      </c>
      <c r="B23" s="67" t="s">
        <v>25</v>
      </c>
      <c r="C23" s="68" t="s">
        <v>152</v>
      </c>
      <c r="D23" s="68" t="s">
        <v>23</v>
      </c>
      <c r="E23" s="68" t="s">
        <v>205</v>
      </c>
      <c r="F23" s="68">
        <v>68</v>
      </c>
      <c r="G23" s="69">
        <f>F23*100/96</f>
        <v>70.833333333333329</v>
      </c>
      <c r="H23" s="71" t="s">
        <v>230</v>
      </c>
    </row>
    <row r="24" spans="1:8" s="16" customFormat="1" ht="15.75" x14ac:dyDescent="0.25">
      <c r="A24" s="67" t="s">
        <v>49</v>
      </c>
      <c r="B24" s="67" t="s">
        <v>45</v>
      </c>
      <c r="C24" s="68" t="s">
        <v>192</v>
      </c>
      <c r="D24" s="68" t="s">
        <v>23</v>
      </c>
      <c r="E24" s="68" t="s">
        <v>46</v>
      </c>
      <c r="F24" s="68">
        <v>68</v>
      </c>
      <c r="G24" s="69">
        <f>F24*100/96</f>
        <v>70.833333333333329</v>
      </c>
      <c r="H24" s="71" t="s">
        <v>230</v>
      </c>
    </row>
    <row r="25" spans="1:8" s="16" customFormat="1" ht="15.75" x14ac:dyDescent="0.25">
      <c r="A25" s="67" t="s">
        <v>193</v>
      </c>
      <c r="B25" s="67" t="s">
        <v>82</v>
      </c>
      <c r="C25" s="68" t="s">
        <v>155</v>
      </c>
      <c r="D25" s="68" t="s">
        <v>23</v>
      </c>
      <c r="E25" s="68" t="s">
        <v>157</v>
      </c>
      <c r="F25" s="68">
        <v>67</v>
      </c>
      <c r="G25" s="69">
        <f>F25*100/96</f>
        <v>69.791666666666671</v>
      </c>
      <c r="H25" s="71" t="s">
        <v>230</v>
      </c>
    </row>
    <row r="26" spans="1:8" ht="16.5" thickBot="1" x14ac:dyDescent="0.3">
      <c r="A26" s="62" t="s">
        <v>6</v>
      </c>
      <c r="B26" s="62" t="s">
        <v>196</v>
      </c>
      <c r="C26" s="64" t="s">
        <v>155</v>
      </c>
      <c r="D26" s="64" t="s">
        <v>23</v>
      </c>
      <c r="E26" s="64" t="s">
        <v>157</v>
      </c>
      <c r="F26" s="64">
        <v>67</v>
      </c>
      <c r="G26" s="79">
        <f>F26*100/96</f>
        <v>69.791666666666671</v>
      </c>
      <c r="H26" s="72" t="s">
        <v>230</v>
      </c>
    </row>
    <row r="27" spans="1:8" ht="15.75" x14ac:dyDescent="0.25">
      <c r="A27" s="38" t="s">
        <v>113</v>
      </c>
      <c r="B27" s="38" t="s">
        <v>202</v>
      </c>
      <c r="C27" s="39" t="s">
        <v>111</v>
      </c>
      <c r="D27" s="39" t="s">
        <v>23</v>
      </c>
      <c r="E27" s="39" t="s">
        <v>112</v>
      </c>
      <c r="F27" s="39">
        <v>64</v>
      </c>
      <c r="G27" s="80">
        <f>F27*100/96</f>
        <v>66.666666666666671</v>
      </c>
      <c r="H27" s="47"/>
    </row>
    <row r="28" spans="1:8" ht="15.75" x14ac:dyDescent="0.25">
      <c r="A28" s="2" t="s">
        <v>37</v>
      </c>
      <c r="B28" s="2" t="s">
        <v>50</v>
      </c>
      <c r="C28" s="3" t="s">
        <v>192</v>
      </c>
      <c r="D28" s="3" t="s">
        <v>23</v>
      </c>
      <c r="E28" s="3" t="s">
        <v>46</v>
      </c>
      <c r="F28" s="3">
        <v>60</v>
      </c>
      <c r="G28" s="61">
        <f>F28*100/96</f>
        <v>62.5</v>
      </c>
      <c r="H28" s="61"/>
    </row>
    <row r="29" spans="1:8" ht="15.75" x14ac:dyDescent="0.25">
      <c r="A29" s="2" t="s">
        <v>221</v>
      </c>
      <c r="B29" s="2" t="s">
        <v>98</v>
      </c>
      <c r="C29" s="3" t="s">
        <v>99</v>
      </c>
      <c r="D29" s="3" t="s">
        <v>23</v>
      </c>
      <c r="E29" s="3" t="s">
        <v>159</v>
      </c>
      <c r="F29" s="3">
        <v>50</v>
      </c>
      <c r="G29" s="61">
        <f>F29*100/96</f>
        <v>52.083333333333336</v>
      </c>
      <c r="H29" s="61"/>
    </row>
    <row r="30" spans="1:8" ht="15.75" x14ac:dyDescent="0.25">
      <c r="A30" s="2" t="s">
        <v>44</v>
      </c>
      <c r="B30" s="2" t="s">
        <v>45</v>
      </c>
      <c r="C30" s="3" t="s">
        <v>192</v>
      </c>
      <c r="D30" s="3" t="s">
        <v>23</v>
      </c>
      <c r="E30" s="3" t="s">
        <v>46</v>
      </c>
      <c r="F30" s="3">
        <v>40</v>
      </c>
      <c r="G30" s="61">
        <f>F30*100/96</f>
        <v>41.666666666666664</v>
      </c>
      <c r="H30" s="61"/>
    </row>
    <row r="31" spans="1:8" ht="15.75" x14ac:dyDescent="0.25">
      <c r="A31" s="2" t="s">
        <v>26</v>
      </c>
      <c r="B31" s="2" t="s">
        <v>27</v>
      </c>
      <c r="C31" s="3" t="s">
        <v>152</v>
      </c>
      <c r="D31" s="3" t="s">
        <v>23</v>
      </c>
      <c r="E31" s="3" t="s">
        <v>205</v>
      </c>
      <c r="F31" s="3">
        <v>23</v>
      </c>
      <c r="G31" s="61">
        <f>F31*100/96</f>
        <v>23.958333333333332</v>
      </c>
      <c r="H31" s="61"/>
    </row>
    <row r="32" spans="1:8" s="16" customFormat="1" ht="15.75" x14ac:dyDescent="0.25">
      <c r="A32" s="2" t="s">
        <v>117</v>
      </c>
      <c r="B32" s="2" t="s">
        <v>116</v>
      </c>
      <c r="C32" s="3" t="s">
        <v>111</v>
      </c>
      <c r="D32" s="3" t="s">
        <v>23</v>
      </c>
      <c r="E32" s="3" t="s">
        <v>112</v>
      </c>
      <c r="F32" s="3">
        <v>21</v>
      </c>
      <c r="G32" s="61">
        <f>F32*100/96</f>
        <v>21.875</v>
      </c>
      <c r="H32" s="61"/>
    </row>
    <row r="33" spans="1:8" s="16" customFormat="1" ht="15.75" x14ac:dyDescent="0.25">
      <c r="A33" s="2" t="s">
        <v>203</v>
      </c>
      <c r="B33" s="2" t="s">
        <v>70</v>
      </c>
      <c r="C33" s="3" t="s">
        <v>111</v>
      </c>
      <c r="D33" s="3" t="s">
        <v>23</v>
      </c>
      <c r="E33" s="3" t="s">
        <v>112</v>
      </c>
      <c r="F33" s="3">
        <v>8</v>
      </c>
      <c r="G33" s="61">
        <f>F33*100/96</f>
        <v>8.3333333333333339</v>
      </c>
      <c r="H33" s="61"/>
    </row>
    <row r="34" spans="1:8" s="16" customFormat="1" ht="15.75" x14ac:dyDescent="0.25">
      <c r="A34" s="2" t="s">
        <v>47</v>
      </c>
      <c r="B34" s="2" t="s">
        <v>48</v>
      </c>
      <c r="C34" s="3" t="s">
        <v>192</v>
      </c>
      <c r="D34" s="3" t="s">
        <v>23</v>
      </c>
      <c r="E34" s="3" t="s">
        <v>46</v>
      </c>
      <c r="F34" s="3">
        <v>0</v>
      </c>
      <c r="G34" s="61">
        <f>F34*100/96</f>
        <v>0</v>
      </c>
      <c r="H34" s="61"/>
    </row>
    <row r="35" spans="1:8" ht="15.75" x14ac:dyDescent="0.25">
      <c r="A35" s="2" t="s">
        <v>115</v>
      </c>
      <c r="B35" s="2" t="s">
        <v>114</v>
      </c>
      <c r="C35" s="3" t="s">
        <v>111</v>
      </c>
      <c r="D35" s="3" t="s">
        <v>23</v>
      </c>
      <c r="E35" s="3" t="s">
        <v>112</v>
      </c>
      <c r="F35" s="3">
        <v>0</v>
      </c>
      <c r="G35" s="61">
        <f>F35*100/96</f>
        <v>0</v>
      </c>
      <c r="H35" s="61"/>
    </row>
  </sheetData>
  <autoFilter ref="A6:G6" xr:uid="{FA69EE5E-766B-4C9D-8048-7B18070A5A04}">
    <sortState xmlns:xlrd2="http://schemas.microsoft.com/office/spreadsheetml/2017/richdata2" ref="A7:G35">
      <sortCondition descending="1" ref="F6"/>
    </sortState>
  </autoFilter>
  <mergeCells count="10">
    <mergeCell ref="H4:H5"/>
    <mergeCell ref="A1:H1"/>
    <mergeCell ref="A2:H2"/>
    <mergeCell ref="A3:H3"/>
    <mergeCell ref="G4:G5"/>
    <mergeCell ref="A4:B4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C10" sqref="C10"/>
    </sheetView>
  </sheetViews>
  <sheetFormatPr defaultRowHeight="15" x14ac:dyDescent="0.25"/>
  <cols>
    <col min="1" max="1" width="16.7109375" customWidth="1"/>
    <col min="2" max="2" width="15.42578125" customWidth="1"/>
    <col min="3" max="3" width="32.5703125" customWidth="1"/>
    <col min="4" max="4" width="18.28515625" customWidth="1"/>
    <col min="5" max="5" width="23.5703125" customWidth="1"/>
    <col min="6" max="6" width="9.85546875" customWidth="1"/>
    <col min="7" max="7" width="18.7109375" customWidth="1"/>
    <col min="8" max="8" width="16.28515625" customWidth="1"/>
  </cols>
  <sheetData>
    <row r="1" spans="1:8" ht="15" customHeight="1" x14ac:dyDescent="0.25">
      <c r="A1" s="58" t="s">
        <v>225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9" t="s">
        <v>201</v>
      </c>
      <c r="B2" s="59"/>
      <c r="C2" s="59"/>
      <c r="D2" s="59"/>
      <c r="E2" s="59"/>
      <c r="F2" s="59"/>
      <c r="G2" s="59"/>
      <c r="H2" s="59"/>
    </row>
    <row r="3" spans="1:8" s="1" customFormat="1" ht="15" customHeight="1" x14ac:dyDescent="0.25">
      <c r="A3" s="50" t="s">
        <v>211</v>
      </c>
      <c r="B3" s="50"/>
      <c r="C3" s="50"/>
      <c r="D3" s="50"/>
      <c r="E3" s="50"/>
      <c r="F3" s="50"/>
      <c r="G3" s="50"/>
      <c r="H3" s="50"/>
    </row>
    <row r="4" spans="1:8" ht="15" customHeight="1" x14ac:dyDescent="0.25">
      <c r="A4" s="60" t="s">
        <v>0</v>
      </c>
      <c r="B4" s="60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226</v>
      </c>
    </row>
    <row r="5" spans="1:8" ht="15.75" x14ac:dyDescent="0.25">
      <c r="A5" s="7" t="s">
        <v>1</v>
      </c>
      <c r="B5" s="8" t="s">
        <v>2</v>
      </c>
      <c r="C5" s="53"/>
      <c r="D5" s="53"/>
      <c r="E5" s="53"/>
      <c r="F5" s="57"/>
      <c r="G5" s="57"/>
      <c r="H5" s="57"/>
    </row>
    <row r="6" spans="1:8" ht="15.75" x14ac:dyDescent="0.25">
      <c r="A6" s="5"/>
      <c r="B6" s="6"/>
      <c r="C6" s="9"/>
      <c r="D6" s="9"/>
      <c r="E6" s="9"/>
      <c r="F6" s="10"/>
      <c r="G6" s="27"/>
      <c r="H6" s="29"/>
    </row>
    <row r="7" spans="1:8" s="42" customFormat="1" ht="16.5" thickBot="1" x14ac:dyDescent="0.3">
      <c r="A7" s="62" t="s">
        <v>103</v>
      </c>
      <c r="B7" s="63" t="s">
        <v>104</v>
      </c>
      <c r="C7" s="65" t="s">
        <v>100</v>
      </c>
      <c r="D7" s="65" t="s">
        <v>41</v>
      </c>
      <c r="E7" s="65" t="s">
        <v>101</v>
      </c>
      <c r="F7" s="86">
        <v>91</v>
      </c>
      <c r="G7" s="86">
        <f>F7*100/91</f>
        <v>100</v>
      </c>
      <c r="H7" s="87" t="s">
        <v>228</v>
      </c>
    </row>
    <row r="8" spans="1:8" x14ac:dyDescent="0.25">
      <c r="B8" s="43"/>
      <c r="C8" s="43"/>
      <c r="D8" s="43"/>
      <c r="E8" s="43"/>
      <c r="F8" s="43"/>
      <c r="G8" s="43"/>
    </row>
  </sheetData>
  <mergeCells count="10">
    <mergeCell ref="H4:H5"/>
    <mergeCell ref="G4:G5"/>
    <mergeCell ref="E4:E5"/>
    <mergeCell ref="F4:F5"/>
    <mergeCell ref="A4:B4"/>
    <mergeCell ref="C4:C5"/>
    <mergeCell ref="D4:D5"/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EAFE-CE88-4169-86C1-B0CF395213F5}">
  <dimension ref="A1:H9"/>
  <sheetViews>
    <sheetView workbookViewId="0">
      <selection activeCell="E20" sqref="E20"/>
    </sheetView>
  </sheetViews>
  <sheetFormatPr defaultRowHeight="15" x14ac:dyDescent="0.25"/>
  <cols>
    <col min="1" max="1" width="16.7109375" customWidth="1"/>
    <col min="2" max="2" width="15.42578125" customWidth="1"/>
    <col min="3" max="3" width="32.5703125" customWidth="1"/>
    <col min="4" max="4" width="18.28515625" customWidth="1"/>
    <col min="5" max="5" width="23.5703125" customWidth="1"/>
    <col min="6" max="6" width="9.85546875" customWidth="1"/>
    <col min="7" max="7" width="19" customWidth="1"/>
    <col min="8" max="8" width="16" customWidth="1"/>
  </cols>
  <sheetData>
    <row r="1" spans="1:8" ht="15" customHeight="1" x14ac:dyDescent="0.25">
      <c r="A1" s="58" t="s">
        <v>225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9" t="s">
        <v>201</v>
      </c>
      <c r="B2" s="59"/>
      <c r="C2" s="59"/>
      <c r="D2" s="59"/>
      <c r="E2" s="59"/>
      <c r="F2" s="59"/>
      <c r="G2" s="59"/>
      <c r="H2" s="59"/>
    </row>
    <row r="3" spans="1:8" s="1" customFormat="1" ht="15" customHeight="1" x14ac:dyDescent="0.25">
      <c r="A3" s="50" t="s">
        <v>212</v>
      </c>
      <c r="B3" s="50"/>
      <c r="C3" s="50"/>
      <c r="D3" s="50"/>
      <c r="E3" s="50"/>
      <c r="F3" s="50"/>
      <c r="G3" s="50"/>
      <c r="H3" s="50"/>
    </row>
    <row r="4" spans="1:8" ht="15" customHeight="1" x14ac:dyDescent="0.25">
      <c r="A4" s="60" t="s">
        <v>0</v>
      </c>
      <c r="B4" s="60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227</v>
      </c>
    </row>
    <row r="5" spans="1:8" ht="15.75" x14ac:dyDescent="0.25">
      <c r="A5" s="23" t="s">
        <v>1</v>
      </c>
      <c r="B5" s="8" t="s">
        <v>2</v>
      </c>
      <c r="C5" s="53"/>
      <c r="D5" s="53"/>
      <c r="E5" s="53"/>
      <c r="F5" s="57"/>
      <c r="G5" s="57"/>
      <c r="H5" s="57"/>
    </row>
    <row r="6" spans="1:8" ht="15.75" x14ac:dyDescent="0.25">
      <c r="A6" s="36"/>
      <c r="B6" s="37"/>
      <c r="C6" s="28"/>
      <c r="D6" s="28"/>
      <c r="E6" s="28"/>
      <c r="F6" s="29"/>
      <c r="G6" s="29"/>
      <c r="H6" s="29"/>
    </row>
    <row r="7" spans="1:8" s="15" customFormat="1" ht="15.75" x14ac:dyDescent="0.25">
      <c r="A7" s="67" t="s">
        <v>220</v>
      </c>
      <c r="B7" s="67" t="s">
        <v>56</v>
      </c>
      <c r="C7" s="68" t="s">
        <v>131</v>
      </c>
      <c r="D7" s="68" t="s">
        <v>57</v>
      </c>
      <c r="E7" s="68" t="s">
        <v>132</v>
      </c>
      <c r="F7" s="88">
        <v>34</v>
      </c>
      <c r="G7" s="88">
        <f>F7*100/34</f>
        <v>100</v>
      </c>
      <c r="H7" s="89" t="s">
        <v>228</v>
      </c>
    </row>
    <row r="8" spans="1:8" ht="16.5" thickBot="1" x14ac:dyDescent="0.3">
      <c r="A8" s="63" t="s">
        <v>55</v>
      </c>
      <c r="B8" s="62" t="s">
        <v>56</v>
      </c>
      <c r="C8" s="64" t="s">
        <v>154</v>
      </c>
      <c r="D8" s="65" t="s">
        <v>57</v>
      </c>
      <c r="E8" s="65" t="s">
        <v>58</v>
      </c>
      <c r="F8" s="65">
        <v>28</v>
      </c>
      <c r="G8" s="90">
        <f t="shared" ref="G8:G9" si="0">F8*100/34</f>
        <v>82.352941176470594</v>
      </c>
      <c r="H8" s="91" t="s">
        <v>229</v>
      </c>
    </row>
    <row r="9" spans="1:8" ht="15.75" x14ac:dyDescent="0.25">
      <c r="A9" s="44" t="s">
        <v>133</v>
      </c>
      <c r="B9" s="38" t="s">
        <v>119</v>
      </c>
      <c r="C9" s="39" t="s">
        <v>131</v>
      </c>
      <c r="D9" s="45" t="s">
        <v>57</v>
      </c>
      <c r="E9" s="45" t="s">
        <v>132</v>
      </c>
      <c r="F9" s="46">
        <v>17</v>
      </c>
      <c r="G9" s="46">
        <f t="shared" si="0"/>
        <v>50</v>
      </c>
      <c r="H9" s="40"/>
    </row>
  </sheetData>
  <autoFilter ref="A6:G6" xr:uid="{944BC412-3033-4415-8919-12255A0E718C}"/>
  <mergeCells count="10">
    <mergeCell ref="H4:H5"/>
    <mergeCell ref="G4:G5"/>
    <mergeCell ref="A4:B4"/>
    <mergeCell ref="C4:C5"/>
    <mergeCell ref="D4:D5"/>
    <mergeCell ref="E4:E5"/>
    <mergeCell ref="F4:F5"/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CED7-1DDA-4188-A8DB-44A89C212713}">
  <dimension ref="A1:H14"/>
  <sheetViews>
    <sheetView workbookViewId="0">
      <selection activeCell="I17" sqref="I17"/>
    </sheetView>
  </sheetViews>
  <sheetFormatPr defaultRowHeight="15" x14ac:dyDescent="0.25"/>
  <cols>
    <col min="1" max="1" width="16.7109375" customWidth="1"/>
    <col min="2" max="2" width="15.42578125" customWidth="1"/>
    <col min="3" max="3" width="32.5703125" customWidth="1"/>
    <col min="4" max="4" width="18.28515625" customWidth="1"/>
    <col min="5" max="5" width="23.5703125" customWidth="1"/>
    <col min="6" max="6" width="9.85546875" customWidth="1"/>
    <col min="7" max="7" width="18.85546875" customWidth="1"/>
    <col min="8" max="8" width="15.28515625" customWidth="1"/>
  </cols>
  <sheetData>
    <row r="1" spans="1:8" ht="15" customHeight="1" x14ac:dyDescent="0.25">
      <c r="A1" s="58" t="s">
        <v>225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9" t="s">
        <v>201</v>
      </c>
      <c r="B2" s="59"/>
      <c r="C2" s="59"/>
      <c r="D2" s="59"/>
      <c r="E2" s="59"/>
      <c r="F2" s="59"/>
      <c r="G2" s="59"/>
      <c r="H2" s="59"/>
    </row>
    <row r="3" spans="1:8" s="1" customFormat="1" ht="15" customHeight="1" x14ac:dyDescent="0.25">
      <c r="A3" s="50" t="s">
        <v>213</v>
      </c>
      <c r="B3" s="50"/>
      <c r="C3" s="50"/>
      <c r="D3" s="50"/>
      <c r="E3" s="50"/>
      <c r="F3" s="50"/>
      <c r="G3" s="50"/>
      <c r="H3" s="50"/>
    </row>
    <row r="4" spans="1:8" ht="15" customHeight="1" x14ac:dyDescent="0.25">
      <c r="A4" s="60" t="s">
        <v>0</v>
      </c>
      <c r="B4" s="60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226</v>
      </c>
    </row>
    <row r="5" spans="1:8" ht="15.75" x14ac:dyDescent="0.25">
      <c r="A5" s="23" t="s">
        <v>1</v>
      </c>
      <c r="B5" s="8" t="s">
        <v>2</v>
      </c>
      <c r="C5" s="53"/>
      <c r="D5" s="53"/>
      <c r="E5" s="53"/>
      <c r="F5" s="57"/>
      <c r="G5" s="57"/>
      <c r="H5" s="57"/>
    </row>
    <row r="6" spans="1:8" ht="15.75" x14ac:dyDescent="0.25">
      <c r="A6" s="5"/>
      <c r="B6" s="6"/>
      <c r="C6" s="20"/>
      <c r="D6" s="20"/>
      <c r="E6" s="20"/>
      <c r="F6" s="22"/>
      <c r="G6" s="27"/>
      <c r="H6" s="29"/>
    </row>
    <row r="7" spans="1:8" s="16" customFormat="1" ht="15.75" x14ac:dyDescent="0.25">
      <c r="A7" s="67" t="s">
        <v>129</v>
      </c>
      <c r="B7" s="67" t="s">
        <v>162</v>
      </c>
      <c r="C7" s="92" t="s">
        <v>125</v>
      </c>
      <c r="D7" s="68" t="s">
        <v>29</v>
      </c>
      <c r="E7" s="68" t="s">
        <v>126</v>
      </c>
      <c r="F7" s="88">
        <v>91</v>
      </c>
      <c r="G7" s="88">
        <f>F7*100/91</f>
        <v>100</v>
      </c>
      <c r="H7" s="93" t="s">
        <v>228</v>
      </c>
    </row>
    <row r="8" spans="1:8" ht="15.75" x14ac:dyDescent="0.25">
      <c r="A8" s="63" t="s">
        <v>130</v>
      </c>
      <c r="B8" s="63" t="s">
        <v>121</v>
      </c>
      <c r="C8" s="65" t="s">
        <v>125</v>
      </c>
      <c r="D8" s="65" t="s">
        <v>29</v>
      </c>
      <c r="E8" s="65" t="s">
        <v>126</v>
      </c>
      <c r="F8" s="86">
        <v>90</v>
      </c>
      <c r="G8" s="90">
        <f t="shared" ref="G8:G14" si="0">F8*100/91</f>
        <v>98.901098901098905</v>
      </c>
      <c r="H8" s="94" t="s">
        <v>228</v>
      </c>
    </row>
    <row r="9" spans="1:8" s="85" customFormat="1" ht="16.5" thickBot="1" x14ac:dyDescent="0.3">
      <c r="A9" s="62" t="s">
        <v>177</v>
      </c>
      <c r="B9" s="62" t="s">
        <v>178</v>
      </c>
      <c r="C9" s="64" t="s">
        <v>168</v>
      </c>
      <c r="D9" s="64" t="s">
        <v>29</v>
      </c>
      <c r="E9" s="95" t="s">
        <v>169</v>
      </c>
      <c r="F9" s="96">
        <v>87</v>
      </c>
      <c r="G9" s="97">
        <f t="shared" si="0"/>
        <v>95.604395604395606</v>
      </c>
      <c r="H9" s="87" t="s">
        <v>228</v>
      </c>
    </row>
    <row r="10" spans="1:8" ht="15.75" x14ac:dyDescent="0.25">
      <c r="A10" s="38" t="s">
        <v>26</v>
      </c>
      <c r="B10" s="38" t="s">
        <v>63</v>
      </c>
      <c r="C10" s="39" t="s">
        <v>71</v>
      </c>
      <c r="D10" s="39" t="s">
        <v>29</v>
      </c>
      <c r="E10" s="39" t="s">
        <v>158</v>
      </c>
      <c r="F10" s="40">
        <v>55</v>
      </c>
      <c r="G10" s="41">
        <f t="shared" si="0"/>
        <v>60.439560439560438</v>
      </c>
      <c r="H10" s="40"/>
    </row>
    <row r="11" spans="1:8" ht="15.75" x14ac:dyDescent="0.25">
      <c r="A11" s="2" t="s">
        <v>28</v>
      </c>
      <c r="B11" s="2" t="s">
        <v>16</v>
      </c>
      <c r="C11" s="3" t="s">
        <v>156</v>
      </c>
      <c r="D11" s="3" t="s">
        <v>29</v>
      </c>
      <c r="E11" s="3" t="s">
        <v>30</v>
      </c>
      <c r="F11" s="3">
        <v>35</v>
      </c>
      <c r="G11" s="30">
        <f t="shared" si="0"/>
        <v>38.46153846153846</v>
      </c>
      <c r="H11" s="3"/>
    </row>
    <row r="12" spans="1:8" ht="15.75" x14ac:dyDescent="0.25">
      <c r="A12" s="2" t="s">
        <v>181</v>
      </c>
      <c r="B12" s="2" t="s">
        <v>45</v>
      </c>
      <c r="C12" s="3" t="s">
        <v>168</v>
      </c>
      <c r="D12" s="3" t="s">
        <v>29</v>
      </c>
      <c r="E12" s="3" t="s">
        <v>169</v>
      </c>
      <c r="F12" s="4">
        <v>0</v>
      </c>
      <c r="G12" s="4">
        <f t="shared" si="0"/>
        <v>0</v>
      </c>
      <c r="H12" s="4"/>
    </row>
    <row r="13" spans="1:8" ht="15.75" x14ac:dyDescent="0.25">
      <c r="A13" s="2" t="s">
        <v>179</v>
      </c>
      <c r="B13" s="2" t="s">
        <v>180</v>
      </c>
      <c r="C13" s="3" t="s">
        <v>168</v>
      </c>
      <c r="D13" s="3" t="s">
        <v>29</v>
      </c>
      <c r="E13" s="3" t="s">
        <v>169</v>
      </c>
      <c r="F13" s="4">
        <v>0</v>
      </c>
      <c r="G13" s="4">
        <f t="shared" si="0"/>
        <v>0</v>
      </c>
      <c r="H13" s="4"/>
    </row>
    <row r="14" spans="1:8" ht="15.75" x14ac:dyDescent="0.25">
      <c r="A14" s="2" t="s">
        <v>64</v>
      </c>
      <c r="B14" s="2" t="s">
        <v>65</v>
      </c>
      <c r="C14" s="3" t="s">
        <v>71</v>
      </c>
      <c r="D14" s="3" t="s">
        <v>29</v>
      </c>
      <c r="E14" s="3" t="s">
        <v>158</v>
      </c>
      <c r="F14" s="4">
        <v>0</v>
      </c>
      <c r="G14" s="4">
        <f t="shared" si="0"/>
        <v>0</v>
      </c>
      <c r="H14" s="4"/>
    </row>
  </sheetData>
  <autoFilter ref="A6:G6" xr:uid="{6424B62C-3AE6-4747-902F-A2942A5B2B7F}"/>
  <mergeCells count="10">
    <mergeCell ref="H4:H5"/>
    <mergeCell ref="G4:G5"/>
    <mergeCell ref="A4:B4"/>
    <mergeCell ref="C4:C5"/>
    <mergeCell ref="D4:D5"/>
    <mergeCell ref="E4:E5"/>
    <mergeCell ref="F4:F5"/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ABB8A-0D20-46AC-880B-27F958BA2D80}">
  <dimension ref="A1:H20"/>
  <sheetViews>
    <sheetView workbookViewId="0">
      <selection activeCell="I19" sqref="I19"/>
    </sheetView>
  </sheetViews>
  <sheetFormatPr defaultRowHeight="15" x14ac:dyDescent="0.25"/>
  <cols>
    <col min="1" max="1" width="16.7109375" customWidth="1"/>
    <col min="2" max="2" width="15.42578125" customWidth="1"/>
    <col min="3" max="3" width="32.5703125" customWidth="1"/>
    <col min="4" max="4" width="18.28515625" customWidth="1"/>
    <col min="5" max="5" width="23.5703125" customWidth="1"/>
    <col min="6" max="6" width="9.85546875" customWidth="1"/>
    <col min="7" max="7" width="18.85546875" customWidth="1"/>
    <col min="8" max="8" width="15.42578125" customWidth="1"/>
  </cols>
  <sheetData>
    <row r="1" spans="1:8" ht="15" customHeight="1" x14ac:dyDescent="0.25">
      <c r="A1" s="58" t="s">
        <v>225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9" t="s">
        <v>201</v>
      </c>
      <c r="B2" s="59"/>
      <c r="C2" s="59"/>
      <c r="D2" s="59"/>
      <c r="E2" s="59"/>
      <c r="F2" s="59"/>
      <c r="G2" s="59"/>
      <c r="H2" s="59"/>
    </row>
    <row r="3" spans="1:8" s="1" customFormat="1" ht="15" customHeight="1" x14ac:dyDescent="0.25">
      <c r="A3" s="50" t="s">
        <v>214</v>
      </c>
      <c r="B3" s="50"/>
      <c r="C3" s="50"/>
      <c r="D3" s="50"/>
      <c r="E3" s="50"/>
      <c r="F3" s="50"/>
      <c r="G3" s="50"/>
      <c r="H3" s="50"/>
    </row>
    <row r="4" spans="1:8" ht="15" customHeight="1" x14ac:dyDescent="0.25">
      <c r="A4" s="60" t="s">
        <v>0</v>
      </c>
      <c r="B4" s="60"/>
      <c r="C4" s="53" t="s">
        <v>3</v>
      </c>
      <c r="D4" s="53" t="s">
        <v>4</v>
      </c>
      <c r="E4" s="53" t="s">
        <v>5</v>
      </c>
      <c r="F4" s="53" t="s">
        <v>189</v>
      </c>
      <c r="G4" s="53" t="s">
        <v>222</v>
      </c>
      <c r="H4" s="53" t="s">
        <v>226</v>
      </c>
    </row>
    <row r="5" spans="1:8" ht="15.75" x14ac:dyDescent="0.25">
      <c r="A5" s="23" t="s">
        <v>1</v>
      </c>
      <c r="B5" s="8" t="s">
        <v>2</v>
      </c>
      <c r="C5" s="53"/>
      <c r="D5" s="53"/>
      <c r="E5" s="53"/>
      <c r="F5" s="57"/>
      <c r="G5" s="57"/>
      <c r="H5" s="57"/>
    </row>
    <row r="6" spans="1:8" ht="15.75" x14ac:dyDescent="0.25">
      <c r="A6" s="5"/>
      <c r="B6" s="6"/>
      <c r="C6" s="20"/>
      <c r="D6" s="20"/>
      <c r="E6" s="20"/>
      <c r="F6" s="22"/>
      <c r="G6" s="27"/>
      <c r="H6" s="29"/>
    </row>
    <row r="7" spans="1:8" ht="15.75" x14ac:dyDescent="0.25">
      <c r="A7" s="67" t="s">
        <v>145</v>
      </c>
      <c r="B7" s="67" t="s">
        <v>146</v>
      </c>
      <c r="C7" s="68" t="s">
        <v>136</v>
      </c>
      <c r="D7" s="68" t="s">
        <v>9</v>
      </c>
      <c r="E7" s="68" t="s">
        <v>132</v>
      </c>
      <c r="F7" s="88">
        <v>85</v>
      </c>
      <c r="G7" s="88">
        <f>F7*100/85</f>
        <v>100</v>
      </c>
      <c r="H7" s="93" t="s">
        <v>228</v>
      </c>
    </row>
    <row r="8" spans="1:8" ht="15.75" x14ac:dyDescent="0.25">
      <c r="A8" s="67" t="s">
        <v>81</v>
      </c>
      <c r="B8" s="67" t="s">
        <v>86</v>
      </c>
      <c r="C8" s="68" t="s">
        <v>85</v>
      </c>
      <c r="D8" s="68" t="s">
        <v>9</v>
      </c>
      <c r="E8" s="68" t="s">
        <v>72</v>
      </c>
      <c r="F8" s="88">
        <v>70</v>
      </c>
      <c r="G8" s="98">
        <f>F8*100/85</f>
        <v>82.352941176470594</v>
      </c>
      <c r="H8" s="99" t="s">
        <v>229</v>
      </c>
    </row>
    <row r="9" spans="1:8" ht="15.75" x14ac:dyDescent="0.25">
      <c r="A9" s="67" t="s">
        <v>163</v>
      </c>
      <c r="B9" s="67" t="s">
        <v>104</v>
      </c>
      <c r="C9" s="68" t="s">
        <v>85</v>
      </c>
      <c r="D9" s="68" t="s">
        <v>9</v>
      </c>
      <c r="E9" s="68" t="s">
        <v>72</v>
      </c>
      <c r="F9" s="88">
        <v>69</v>
      </c>
      <c r="G9" s="98">
        <f t="shared" ref="G9:G20" si="0">F9*100/85</f>
        <v>81.17647058823529</v>
      </c>
      <c r="H9" s="99" t="s">
        <v>229</v>
      </c>
    </row>
    <row r="10" spans="1:8" ht="16.5" thickBot="1" x14ac:dyDescent="0.3">
      <c r="A10" s="62" t="s">
        <v>147</v>
      </c>
      <c r="B10" s="62" t="s">
        <v>62</v>
      </c>
      <c r="C10" s="65" t="s">
        <v>136</v>
      </c>
      <c r="D10" s="64" t="s">
        <v>9</v>
      </c>
      <c r="E10" s="64" t="s">
        <v>132</v>
      </c>
      <c r="F10" s="96">
        <v>67</v>
      </c>
      <c r="G10" s="97">
        <f t="shared" si="0"/>
        <v>78.82352941176471</v>
      </c>
      <c r="H10" s="100" t="s">
        <v>230</v>
      </c>
    </row>
    <row r="11" spans="1:8" ht="15.75" x14ac:dyDescent="0.25">
      <c r="A11" s="38" t="s">
        <v>163</v>
      </c>
      <c r="B11" s="38" t="s">
        <v>45</v>
      </c>
      <c r="C11" s="45" t="s">
        <v>85</v>
      </c>
      <c r="D11" s="39" t="s">
        <v>9</v>
      </c>
      <c r="E11" s="39" t="s">
        <v>72</v>
      </c>
      <c r="F11" s="40">
        <v>57</v>
      </c>
      <c r="G11" s="41">
        <f t="shared" si="0"/>
        <v>67.058823529411768</v>
      </c>
      <c r="H11" s="41"/>
    </row>
    <row r="12" spans="1:8" ht="15.75" x14ac:dyDescent="0.25">
      <c r="A12" s="2" t="s">
        <v>12</v>
      </c>
      <c r="B12" s="2" t="s">
        <v>13</v>
      </c>
      <c r="C12" s="3" t="s">
        <v>8</v>
      </c>
      <c r="D12" s="3" t="s">
        <v>9</v>
      </c>
      <c r="E12" s="3" t="s">
        <v>14</v>
      </c>
      <c r="F12" s="4">
        <v>53</v>
      </c>
      <c r="G12" s="30">
        <f t="shared" si="0"/>
        <v>62.352941176470587</v>
      </c>
      <c r="H12" s="30"/>
    </row>
    <row r="13" spans="1:8" ht="15.75" x14ac:dyDescent="0.25">
      <c r="A13" s="2" t="s">
        <v>127</v>
      </c>
      <c r="B13" s="2" t="s">
        <v>144</v>
      </c>
      <c r="C13" s="3" t="s">
        <v>136</v>
      </c>
      <c r="D13" s="3" t="s">
        <v>9</v>
      </c>
      <c r="E13" s="3" t="s">
        <v>132</v>
      </c>
      <c r="F13" s="4">
        <v>51</v>
      </c>
      <c r="G13" s="30">
        <f t="shared" si="0"/>
        <v>60</v>
      </c>
      <c r="H13" s="30"/>
    </row>
    <row r="14" spans="1:8" ht="15.75" x14ac:dyDescent="0.25">
      <c r="A14" s="2" t="s">
        <v>161</v>
      </c>
      <c r="B14" s="2" t="s">
        <v>63</v>
      </c>
      <c r="C14" s="3" t="s">
        <v>136</v>
      </c>
      <c r="D14" s="3" t="s">
        <v>9</v>
      </c>
      <c r="E14" s="3" t="s">
        <v>132</v>
      </c>
      <c r="F14" s="4">
        <v>48</v>
      </c>
      <c r="G14" s="30">
        <f t="shared" si="0"/>
        <v>56.470588235294116</v>
      </c>
      <c r="H14" s="30"/>
    </row>
    <row r="15" spans="1:8" ht="15.75" x14ac:dyDescent="0.25">
      <c r="A15" s="2" t="s">
        <v>15</v>
      </c>
      <c r="B15" s="2" t="s">
        <v>16</v>
      </c>
      <c r="C15" s="3" t="s">
        <v>8</v>
      </c>
      <c r="D15" s="3" t="s">
        <v>9</v>
      </c>
      <c r="E15" s="3" t="s">
        <v>14</v>
      </c>
      <c r="F15" s="4">
        <v>38</v>
      </c>
      <c r="G15" s="30">
        <f t="shared" si="0"/>
        <v>44.705882352941174</v>
      </c>
      <c r="H15" s="30"/>
    </row>
    <row r="16" spans="1:8" ht="15.75" x14ac:dyDescent="0.25">
      <c r="A16" s="2" t="s">
        <v>148</v>
      </c>
      <c r="B16" s="2" t="s">
        <v>54</v>
      </c>
      <c r="C16" s="3" t="s">
        <v>136</v>
      </c>
      <c r="D16" s="3" t="s">
        <v>9</v>
      </c>
      <c r="E16" s="3" t="s">
        <v>132</v>
      </c>
      <c r="F16" s="4">
        <v>38</v>
      </c>
      <c r="G16" s="30">
        <f t="shared" si="0"/>
        <v>44.705882352941174</v>
      </c>
      <c r="H16" s="30"/>
    </row>
    <row r="17" spans="1:8" ht="15.75" x14ac:dyDescent="0.25">
      <c r="A17" s="2" t="s">
        <v>19</v>
      </c>
      <c r="B17" s="2" t="s">
        <v>20</v>
      </c>
      <c r="C17" s="3" t="s">
        <v>8</v>
      </c>
      <c r="D17" s="3" t="s">
        <v>9</v>
      </c>
      <c r="E17" s="3" t="s">
        <v>14</v>
      </c>
      <c r="F17" s="4">
        <v>23</v>
      </c>
      <c r="G17" s="30">
        <f t="shared" si="0"/>
        <v>27.058823529411764</v>
      </c>
      <c r="H17" s="30"/>
    </row>
    <row r="18" spans="1:8" ht="15.75" x14ac:dyDescent="0.25">
      <c r="A18" s="2" t="s">
        <v>199</v>
      </c>
      <c r="B18" s="2" t="s">
        <v>11</v>
      </c>
      <c r="C18" s="3" t="s">
        <v>8</v>
      </c>
      <c r="D18" s="3" t="s">
        <v>9</v>
      </c>
      <c r="E18" s="3" t="s">
        <v>10</v>
      </c>
      <c r="F18" s="4">
        <v>0</v>
      </c>
      <c r="G18" s="4">
        <f t="shared" si="0"/>
        <v>0</v>
      </c>
      <c r="H18" s="4"/>
    </row>
    <row r="19" spans="1:8" ht="15.75" x14ac:dyDescent="0.25">
      <c r="A19" s="2" t="s">
        <v>81</v>
      </c>
      <c r="B19" s="2" t="s">
        <v>167</v>
      </c>
      <c r="C19" s="3" t="s">
        <v>85</v>
      </c>
      <c r="D19" s="3" t="s">
        <v>9</v>
      </c>
      <c r="E19" s="3" t="s">
        <v>72</v>
      </c>
      <c r="F19" s="4">
        <v>0</v>
      </c>
      <c r="G19" s="4">
        <f t="shared" si="0"/>
        <v>0</v>
      </c>
      <c r="H19" s="4"/>
    </row>
    <row r="20" spans="1:8" ht="15.75" x14ac:dyDescent="0.25">
      <c r="A20" s="2" t="s">
        <v>200</v>
      </c>
      <c r="B20" s="2" t="s">
        <v>18</v>
      </c>
      <c r="C20" s="3" t="s">
        <v>8</v>
      </c>
      <c r="D20" s="3" t="s">
        <v>9</v>
      </c>
      <c r="E20" s="3" t="s">
        <v>14</v>
      </c>
      <c r="F20" s="4">
        <v>0</v>
      </c>
      <c r="G20" s="4">
        <f t="shared" si="0"/>
        <v>0</v>
      </c>
      <c r="H20" s="4"/>
    </row>
  </sheetData>
  <autoFilter ref="A6:G6" xr:uid="{7E925B0A-C7C7-4AF6-9FC3-5AC6F22EB9B7}"/>
  <mergeCells count="10">
    <mergeCell ref="H4:H5"/>
    <mergeCell ref="G4:G5"/>
    <mergeCell ref="A4:B4"/>
    <mergeCell ref="C4:C5"/>
    <mergeCell ref="D4:D5"/>
    <mergeCell ref="E4:E5"/>
    <mergeCell ref="F4:F5"/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VII-Н.Бања</vt:lpstr>
      <vt:lpstr>VII-Ц.Крст</vt:lpstr>
      <vt:lpstr>VII-Палилула</vt:lpstr>
      <vt:lpstr>VII-Пантелеј</vt:lpstr>
      <vt:lpstr>VII-Медијана</vt:lpstr>
      <vt:lpstr> VIII-Н.Бања</vt:lpstr>
      <vt:lpstr>VIII-Ц.Крст</vt:lpstr>
      <vt:lpstr>VIII-Палилула</vt:lpstr>
      <vt:lpstr>VIII-Пантелеј</vt:lpstr>
      <vt:lpstr>VIII-Медијана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Marija Stojilkovic</cp:lastModifiedBy>
  <cp:lastPrinted>2014-02-25T10:30:55Z</cp:lastPrinted>
  <dcterms:created xsi:type="dcterms:W3CDTF">2014-02-25T06:51:05Z</dcterms:created>
  <dcterms:modified xsi:type="dcterms:W3CDTF">2021-03-06T14:30:26Z</dcterms:modified>
</cp:coreProperties>
</file>